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4995" tabRatio="810" activeTab="0"/>
  </bookViews>
  <sheets>
    <sheet name="In sau hop" sheetId="1" r:id="rId1"/>
    <sheet name="De tai 2016 (2)" sheetId="2" state="hidden" r:id="rId2"/>
    <sheet name="Sheet2" sheetId="3" state="hidden" r:id="rId3"/>
    <sheet name="Bien" sheetId="4" state="hidden" r:id="rId4"/>
  </sheets>
  <definedNames>
    <definedName name="_xlnm._FilterDatabase" localSheetId="1" hidden="1">'De tai 2016 (2)'!$A$4:$CQ$176</definedName>
    <definedName name="_xlfn.AGGREGATE" hidden="1">#NAME?</definedName>
    <definedName name="_xlnm.Print_Area" localSheetId="1">'De tai 2016 (2)'!$B$1:$V$176</definedName>
    <definedName name="_xlnm.Print_Titles" localSheetId="1">'De tai 2016 (2)'!$A:$V,'De tai 2016 (2)'!$2:$4</definedName>
    <definedName name="_xlnm.Print_Titles" localSheetId="0">'In sau hop'!$B:$F,'In sau hop'!$2:$4</definedName>
  </definedNames>
  <calcPr fullCalcOnLoad="1"/>
</workbook>
</file>

<file path=xl/comments1.xml><?xml version="1.0" encoding="utf-8"?>
<comments xmlns="http://schemas.openxmlformats.org/spreadsheetml/2006/main">
  <authors>
    <author>My PC</author>
    <author>Admin</author>
  </authors>
  <commentList>
    <comment ref="C14" authorId="0">
      <text>
        <r>
          <rPr>
            <b/>
            <sz val="9"/>
            <rFont val="Tahoma"/>
            <family val="2"/>
          </rPr>
          <t>My PC:</t>
        </r>
        <r>
          <rPr>
            <sz val="9"/>
            <rFont val="Tahoma"/>
            <family val="2"/>
          </rPr>
          <t xml:space="preserve">
Ktra: Có điều chỉnh tên</t>
        </r>
      </text>
    </comment>
    <comment ref="C16" authorId="0">
      <text>
        <r>
          <rPr>
            <b/>
            <sz val="9"/>
            <rFont val="Tahoma"/>
            <family val="2"/>
          </rPr>
          <t>My PC:</t>
        </r>
        <r>
          <rPr>
            <sz val="9"/>
            <rFont val="Tahoma"/>
            <family val="2"/>
          </rPr>
          <t xml:space="preserve">
Ktra: Tên có thay đổi?</t>
        </r>
      </text>
    </comment>
    <comment ref="C24" authorId="1">
      <text>
        <r>
          <rPr>
            <b/>
            <sz val="9"/>
            <rFont val="Tahoma"/>
            <family val="2"/>
          </rPr>
          <t>Admin:</t>
        </r>
        <r>
          <rPr>
            <sz val="9"/>
            <rFont val="Tahoma"/>
            <family val="2"/>
          </rPr>
          <t xml:space="preserve">
Thay đổi tên đề tài</t>
        </r>
      </text>
    </comment>
    <comment ref="C40" authorId="0">
      <text>
        <r>
          <rPr>
            <b/>
            <sz val="9"/>
            <rFont val="Tahoma"/>
            <family val="2"/>
          </rPr>
          <t>My PC:</t>
        </r>
        <r>
          <rPr>
            <sz val="9"/>
            <rFont val="Tahoma"/>
            <family val="2"/>
          </rPr>
          <t xml:space="preserve">
Ktra: Thay đổi tên đề tài: "Khảo sát kiên sthwucs bệnh THA và thực trạng công tác chăm sóc bệnh THA ở người cao tuổi được điều trị tại khoa Nội Nhi Lây và Khoa cấp cứu hồi sức - chống độc bệnh viện Thành phố Huế năm 2015"</t>
        </r>
      </text>
    </comment>
    <comment ref="C48" authorId="0">
      <text>
        <r>
          <rPr>
            <b/>
            <sz val="9"/>
            <rFont val="Tahoma"/>
            <family val="0"/>
          </rPr>
          <t>My PC:</t>
        </r>
        <r>
          <rPr>
            <sz val="9"/>
            <rFont val="Tahoma"/>
            <family val="0"/>
          </rPr>
          <t xml:space="preserve">
Ktra: Thay Phường Thủy Biều bằng xã Phong Chương</t>
        </r>
      </text>
    </comment>
    <comment ref="C63" authorId="0">
      <text>
        <r>
          <rPr>
            <b/>
            <sz val="9"/>
            <rFont val="Tahoma"/>
            <family val="2"/>
          </rPr>
          <t>My PC:</t>
        </r>
        <r>
          <rPr>
            <sz val="9"/>
            <rFont val="Tahoma"/>
            <family val="2"/>
          </rPr>
          <t xml:space="preserve">
Ktra: Nghiên cứu tình hình khuyết tật và thực trạng chăm sóc người khyết  tật trong chương trình phục hồi chức năng dựa vào cộng đồng huyện Phú Lộc năm 2015
</t>
        </r>
      </text>
    </comment>
    <comment ref="C83" authorId="0">
      <text>
        <r>
          <rPr>
            <b/>
            <sz val="9"/>
            <rFont val="Tahoma"/>
            <family val="2"/>
          </rPr>
          <t>My PC:</t>
        </r>
        <r>
          <rPr>
            <sz val="9"/>
            <rFont val="Tahoma"/>
            <family val="2"/>
          </rPr>
          <t xml:space="preserve">
Ktra: Đánh giá kết quả điều trị nheiemx helicobacter pylory
</t>
        </r>
      </text>
    </comment>
    <comment ref="C84" authorId="0">
      <text>
        <r>
          <rPr>
            <b/>
            <sz val="9"/>
            <rFont val="Tahoma"/>
            <family val="2"/>
          </rPr>
          <t>My PC:</t>
        </r>
        <r>
          <rPr>
            <sz val="9"/>
            <rFont val="Tahoma"/>
            <family val="2"/>
          </rPr>
          <t xml:space="preserve">
Đánh giá kết quả thực hiện quy tắc ứng xử tại bệnh viện Điều dưỡng và Phục hồi Chức năng Thừa Thiên Huế năm 2015</t>
        </r>
      </text>
    </comment>
    <comment ref="C89" authorId="0">
      <text>
        <r>
          <rPr>
            <b/>
            <sz val="9"/>
            <rFont val="Tahoma"/>
            <family val="2"/>
          </rPr>
          <t>My PC:</t>
        </r>
        <r>
          <rPr>
            <sz val="9"/>
            <rFont val="Tahoma"/>
            <family val="2"/>
          </rPr>
          <t xml:space="preserve">
Nghiên cứu xây dựng qui trình xác định Furosemid trong một số thực phẩm chức năng giảm cân dạng viên
</t>
        </r>
      </text>
    </comment>
    <comment ref="C92" authorId="0">
      <text>
        <r>
          <rPr>
            <b/>
            <sz val="9"/>
            <rFont val="Tahoma"/>
            <family val="2"/>
          </rPr>
          <t>My PC:</t>
        </r>
        <r>
          <rPr>
            <sz val="9"/>
            <rFont val="Tahoma"/>
            <family val="2"/>
          </rPr>
          <t xml:space="preserve">
Nghiên cứu định lượng đồng thời 8 acid amin thiết yếu lisin, methionin, phenylalanin, threonin, tryptophan, valin, arginine và histidin trong dược phẩm bằng phương pháp sắc ký lỏng siêu hiệu năng (UHPLC)
</t>
        </r>
      </text>
    </comment>
  </commentList>
</comments>
</file>

<file path=xl/comments2.xml><?xml version="1.0" encoding="utf-8"?>
<comments xmlns="http://schemas.openxmlformats.org/spreadsheetml/2006/main">
  <authors>
    <author>My PC</author>
    <author>Admin</author>
  </authors>
  <commentList>
    <comment ref="C15" authorId="0">
      <text>
        <r>
          <rPr>
            <b/>
            <sz val="9"/>
            <rFont val="Tahoma"/>
            <family val="2"/>
          </rPr>
          <t>My PC:</t>
        </r>
        <r>
          <rPr>
            <sz val="9"/>
            <rFont val="Tahoma"/>
            <family val="2"/>
          </rPr>
          <t xml:space="preserve">
Ktra: Có điều chỉnh tên</t>
        </r>
      </text>
    </comment>
    <comment ref="C19" authorId="0">
      <text>
        <r>
          <rPr>
            <b/>
            <sz val="9"/>
            <rFont val="Tahoma"/>
            <family val="2"/>
          </rPr>
          <t>My PC:</t>
        </r>
        <r>
          <rPr>
            <sz val="9"/>
            <rFont val="Tahoma"/>
            <family val="2"/>
          </rPr>
          <t xml:space="preserve">
Ktra: Tên có thay đổi?</t>
        </r>
      </text>
    </comment>
    <comment ref="C28" authorId="1">
      <text>
        <r>
          <rPr>
            <b/>
            <sz val="9"/>
            <rFont val="Tahoma"/>
            <family val="2"/>
          </rPr>
          <t>Admin:</t>
        </r>
        <r>
          <rPr>
            <sz val="9"/>
            <rFont val="Tahoma"/>
            <family val="2"/>
          </rPr>
          <t xml:space="preserve">
Thay đổi tên đề tài</t>
        </r>
      </text>
    </comment>
    <comment ref="C47" authorId="0">
      <text>
        <r>
          <rPr>
            <b/>
            <sz val="9"/>
            <rFont val="Tahoma"/>
            <family val="2"/>
          </rPr>
          <t>My PC:</t>
        </r>
        <r>
          <rPr>
            <sz val="9"/>
            <rFont val="Tahoma"/>
            <family val="2"/>
          </rPr>
          <t xml:space="preserve">
Ktra: Thay đổi tên đề tài: "Khảo sát kiên sthwucs bệnh THA và thực trạng công tác chăm sóc bệnh THA ở người cao tuổi được điều trị tại khoa Nội Nhi Lây và Khoa cấp cứu hồi sức - chống độc bệnh viện Thành phố Huế năm 2015"</t>
        </r>
      </text>
    </comment>
    <comment ref="C57" authorId="0">
      <text>
        <r>
          <rPr>
            <b/>
            <sz val="9"/>
            <rFont val="Tahoma"/>
            <family val="0"/>
          </rPr>
          <t>My PC:</t>
        </r>
        <r>
          <rPr>
            <sz val="9"/>
            <rFont val="Tahoma"/>
            <family val="0"/>
          </rPr>
          <t xml:space="preserve">
Ktra: Thay Phường Thủy Biều bằng xã Phong Chương</t>
        </r>
      </text>
    </comment>
    <comment ref="C76" authorId="0">
      <text>
        <r>
          <rPr>
            <b/>
            <sz val="9"/>
            <rFont val="Tahoma"/>
            <family val="2"/>
          </rPr>
          <t>My PC:</t>
        </r>
        <r>
          <rPr>
            <sz val="9"/>
            <rFont val="Tahoma"/>
            <family val="2"/>
          </rPr>
          <t xml:space="preserve">
Ktra: Nghiên cứu tình hình khuyết tật và thực trạng chăm sóc người khyết  tật trong chương trình phục hồi chức năng dựa vào cộng đồng huyện Phú Lộc năm 2015
</t>
        </r>
      </text>
    </comment>
    <comment ref="C103" authorId="0">
      <text>
        <r>
          <rPr>
            <b/>
            <sz val="9"/>
            <rFont val="Tahoma"/>
            <family val="2"/>
          </rPr>
          <t>My PC:</t>
        </r>
        <r>
          <rPr>
            <sz val="9"/>
            <rFont val="Tahoma"/>
            <family val="2"/>
          </rPr>
          <t xml:space="preserve">
Ktra: Đánh giá kết quả điều trị nheiemx helicobacter pylory
</t>
        </r>
      </text>
    </comment>
    <comment ref="C104" authorId="0">
      <text>
        <r>
          <rPr>
            <b/>
            <sz val="9"/>
            <rFont val="Tahoma"/>
            <family val="2"/>
          </rPr>
          <t>My PC:</t>
        </r>
        <r>
          <rPr>
            <sz val="9"/>
            <rFont val="Tahoma"/>
            <family val="2"/>
          </rPr>
          <t xml:space="preserve">
Đánh giá kết quả thực hiện quy tắc ứng xử tại bệnh viện Điều dưỡng và Phục hồi Chức năng Thừa Thiên Huế năm 2015</t>
        </r>
      </text>
    </comment>
    <comment ref="C110" authorId="0">
      <text>
        <r>
          <rPr>
            <b/>
            <sz val="9"/>
            <rFont val="Tahoma"/>
            <family val="2"/>
          </rPr>
          <t>My PC:</t>
        </r>
        <r>
          <rPr>
            <sz val="9"/>
            <rFont val="Tahoma"/>
            <family val="2"/>
          </rPr>
          <t xml:space="preserve">
Nghiên cứu xây dựng qui trình xác định Furosemid trong một số thực phẩm chức năng giảm cân dạng viên
</t>
        </r>
      </text>
    </comment>
    <comment ref="C113" authorId="0">
      <text>
        <r>
          <rPr>
            <b/>
            <sz val="9"/>
            <rFont val="Tahoma"/>
            <family val="2"/>
          </rPr>
          <t>My PC:</t>
        </r>
        <r>
          <rPr>
            <sz val="9"/>
            <rFont val="Tahoma"/>
            <family val="2"/>
          </rPr>
          <t xml:space="preserve">
Nghiên cứu định lượng đồng thời 8 acid amin thiết yếu lisin, methionin, phenylalanin, threonin, tryptophan, valin, arginine và histidin trong dược phẩm bằng phương pháp sắc ký lỏng siêu hiệu năng (UHPLC)
</t>
        </r>
      </text>
    </comment>
    <comment ref="C118" authorId="0">
      <text>
        <r>
          <rPr>
            <b/>
            <sz val="9"/>
            <rFont val="Tahoma"/>
            <family val="2"/>
          </rPr>
          <t>My PC:</t>
        </r>
        <r>
          <rPr>
            <sz val="9"/>
            <rFont val="Tahoma"/>
            <family val="2"/>
          </rPr>
          <t xml:space="preserve">
Đánh giá hiệu quả điều trị đau dây tần kinh tọa bằng thuốc y học cổ truyền kết hợp điện châm và vật lý trị liệu tại bv huyện phú lộc năm 2014
</t>
        </r>
      </text>
    </comment>
  </commentList>
</comments>
</file>

<file path=xl/sharedStrings.xml><?xml version="1.0" encoding="utf-8"?>
<sst xmlns="http://schemas.openxmlformats.org/spreadsheetml/2006/main" count="1923" uniqueCount="938">
  <si>
    <t>TTYT huyện Phong Điền</t>
  </si>
  <si>
    <t>Nghiên cứu kiến thức, thái độ và thực hành vệ sinh an toàn thực phẩm của các cơ sở kinh doanh thức ăn đường phố tại huyện Phong Điền năm 2015</t>
  </si>
  <si>
    <t xml:space="preserve">Nguyễn Quang Minh
Nguyễn Đại Anh
Hoàng Đắn
Nguyễn Văn Thao
Nguyễn Thị Thảo
Trần Thị Thúy Hằng
Nguyễn Văn Khoa
Hoàng Thị Quỳnh Chi
Trần Thị Vân Nhi
Trần Thiện Phước
</t>
  </si>
  <si>
    <t>Th.g Th/hiện</t>
  </si>
  <si>
    <t xml:space="preserve">Trương Thị Thu Hà
Nguyễn Hữu Thám
Lê Chí Thuần
Cao Tâm Hiền
Bùi Uyên Thi
</t>
  </si>
  <si>
    <t>Đánh giá hiệu quả điều trị chứng tăng tiết mồ hôi tay nguyên phát do rối loạn thần kinh thực vật  bằng đông dược tại bệnh viện YHCT Thừa Thiên Huế.</t>
  </si>
  <si>
    <t>Dương Nguyễn Thanh Sơn
Lê văn Hòa</t>
  </si>
  <si>
    <t>Tổng hợp ý kiến phản biện</t>
  </si>
  <si>
    <t>DS Bảo</t>
  </si>
  <si>
    <t>BS Sơn NV</t>
  </si>
  <si>
    <t>BS Nguyên</t>
  </si>
  <si>
    <t>CCATVSTP</t>
  </si>
  <si>
    <t>TTDSKHHGĐ huyện A Lưới</t>
  </si>
  <si>
    <t>TTYT Huyện Phú Vang</t>
  </si>
  <si>
    <t>Trung tâm Y tế dự phòng</t>
  </si>
  <si>
    <t>BVĐK Chân Mây</t>
  </si>
  <si>
    <t>BVYHCT</t>
  </si>
  <si>
    <t>Tên đề tài</t>
  </si>
  <si>
    <t>Đơn vị</t>
  </si>
  <si>
    <t>STT</t>
  </si>
  <si>
    <t>Nhóm nghiên cứu đề tài</t>
  </si>
  <si>
    <t>Kinh phí được duyệt
(đồng)</t>
  </si>
  <si>
    <t>BVRHM</t>
  </si>
  <si>
    <t>BVĐK tỉnh</t>
  </si>
  <si>
    <t>Độ lệch</t>
  </si>
  <si>
    <t xml:space="preserve">
Phạm Minh Trường
Nguyễn Thế Hùng
Phan Thị Anh Mai
</t>
  </si>
  <si>
    <t>Chênh lệch PB1,PB2 ngưỡng 50</t>
  </si>
  <si>
    <t>Điều có điểm TB giữa  2 phản biện</t>
  </si>
  <si>
    <t>Điều có điểm YẾU giữa  2 phản biện</t>
  </si>
  <si>
    <t>Điều có điểm KHÁ giữa  2 phản biện</t>
  </si>
  <si>
    <t>Điều có điểm XUẤT SẮC giữa  2 phản biện</t>
  </si>
  <si>
    <t>Điều có điểm TỐT giữa  2 phản biện</t>
  </si>
  <si>
    <t>Xếp loại PB1</t>
  </si>
  <si>
    <t>Xếp loại PB2</t>
  </si>
  <si>
    <t>Chênh lệch TB- KHÁ</t>
  </si>
  <si>
    <t>Chênh lệch YẾU,TB- KHÁ</t>
  </si>
  <si>
    <t>13</t>
  </si>
  <si>
    <t>14</t>
  </si>
  <si>
    <t>16</t>
  </si>
  <si>
    <t>17</t>
  </si>
  <si>
    <t>18</t>
  </si>
  <si>
    <t>21</t>
  </si>
  <si>
    <t>22</t>
  </si>
  <si>
    <t>23</t>
  </si>
  <si>
    <t>152</t>
  </si>
  <si>
    <t>193</t>
  </si>
  <si>
    <t>192</t>
  </si>
  <si>
    <t>203</t>
  </si>
  <si>
    <t>132</t>
  </si>
  <si>
    <t>194</t>
  </si>
  <si>
    <t>1932</t>
  </si>
  <si>
    <t>1933</t>
  </si>
  <si>
    <t>Chênh lệch TB-  XS</t>
  </si>
  <si>
    <t>Chênh lệch TB- TỐT</t>
  </si>
  <si>
    <t xml:space="preserve">Khảo sát nguy cơ tiếp xúc tia tử ngoại gây mộng thịt tái phát tại Tỉnh Thừa Thiên Huế
</t>
  </si>
  <si>
    <t xml:space="preserve">Trần Sĩ Phước
Tống Ngô Như Quý
Nguyễn Thị Như Trang
</t>
  </si>
  <si>
    <t>Bệnh viện Mắt Huế</t>
  </si>
  <si>
    <t>Khảo sát đặc điểm lâm sàng và đánh giá kết quả điều tra lé trong bẩm sinh ở trẻ em tại Bệnh viện Mắt Huế</t>
  </si>
  <si>
    <t>Nghiên cứu sử dụng Laser ND: Yag điều trị đục bao sau thứ phát sau phẫu thuật đục  thể thủy tinh, đặt thể thủy tinh nhân tạo hậu phòng</t>
  </si>
  <si>
    <t>Nghiên cứu đặc điểm lâm sàng và kết quả điều trị chỉnh kính do bất đồng khúc xạ ở trẻ em</t>
  </si>
  <si>
    <t>Hồ Hoàng Phương Thảo
 Nguyễn Thị Hòa
 Lê Thị Thùy Trang</t>
  </si>
  <si>
    <t>TTYT thị xã Hương Trà</t>
  </si>
  <si>
    <t>2015-2016-2017</t>
  </si>
  <si>
    <t>CCDSKHHGĐ</t>
  </si>
  <si>
    <t>Bệnh viện Phong và Da Liễu</t>
  </si>
  <si>
    <t>MÃ ĐC</t>
  </si>
  <si>
    <t>0</t>
  </si>
  <si>
    <t>TTYT huyện Phú Lộc</t>
  </si>
  <si>
    <t>TTPCHIV/AIDS</t>
  </si>
  <si>
    <t>BV Lao &amp; Bệnh phổi</t>
  </si>
  <si>
    <t>TTPCSRKSTCT</t>
  </si>
  <si>
    <t>TTKNMPTP</t>
  </si>
  <si>
    <t>Nghiên cứu mật độ xương ở bệnh nhân bệnh phổi tắc nghẽn mãn tính điều trị tại Bệnh viện Đa khoa Tỉnh Thừa Thiên Huế</t>
  </si>
  <si>
    <t xml:space="preserve">Hoàng Vĩnh Trung Hiếu
Hồ Thị Kim An
Nguyễn Hoàng Phú Bình
Nguyễn Thị Minh Huệ
Phan Thị Thúy
Nguyễn thanh Phong
Hoàng Thị Minh Phương
</t>
  </si>
  <si>
    <t>Khảo sát kiến thức và hiện trạng về quản lý chất thải rắn y tế tại Bệnh viện Đa khoa tỉnh Thừa Thiên Huế năm 2015.</t>
  </si>
  <si>
    <t>TTYT huyện Quảng Điền</t>
  </si>
  <si>
    <t>BVĐK Bình Điền</t>
  </si>
  <si>
    <t>TTDSKHHGĐ huyện Phú Lộc</t>
  </si>
  <si>
    <t>Nghiên cứu kết quả điều trị viêm quanh chóp mạn bằng phương pháp nội nha.</t>
  </si>
  <si>
    <t>TTYT huyện A Lưới</t>
  </si>
  <si>
    <t>BS Minh PGĐ SYT</t>
  </si>
  <si>
    <t>TS Sơn</t>
  </si>
  <si>
    <t>BS Hiền</t>
  </si>
  <si>
    <t>BS Thảo</t>
  </si>
  <si>
    <t>BS Vỹ</t>
  </si>
  <si>
    <t>BS Nam TT</t>
  </si>
  <si>
    <t>BS Nam PGĐ SYT</t>
  </si>
  <si>
    <t>BS Ngọc</t>
  </si>
  <si>
    <t>DS Bắc PGĐ SYT</t>
  </si>
  <si>
    <t>BS Thám</t>
  </si>
  <si>
    <t>TS Khánh</t>
  </si>
  <si>
    <t>BS HAnh</t>
  </si>
  <si>
    <t>BS Quý</t>
  </si>
  <si>
    <t>TS Hải</t>
  </si>
  <si>
    <t>BS Nhiên</t>
  </si>
  <si>
    <t>BS Tuấn</t>
  </si>
  <si>
    <t xml:space="preserve">Tình hình phòng chống bệnh tiêu chảy cấp ở trẻ em dưới 5 tuổi tại huyện Quảng Điền năm 2015
</t>
  </si>
  <si>
    <t xml:space="preserve">Võ Đăng Huỳnh Anh
Dương Quang Minh
Nguyễn Phương Tuấn
Phạm Thị Xuân
Nguyễn Thị Hợp
Lương Văn Định
Hoàng Thanh Cẩn
Võ Truyền
Nguyễn Thị Cúc
Đặng Công Hưng
</t>
  </si>
  <si>
    <t>File Đề cương</t>
  </si>
  <si>
    <t>1</t>
  </si>
  <si>
    <t>2</t>
  </si>
  <si>
    <t>3</t>
  </si>
  <si>
    <t>4</t>
  </si>
  <si>
    <t>5</t>
  </si>
  <si>
    <t>BS Duyên</t>
  </si>
  <si>
    <t xml:space="preserve">Khảo sát tình hình thu dung điều trị bệnh nhân lao kháng đa thuốc tại tỉnh Thừa Thiên Huế (2014-2015)
</t>
  </si>
  <si>
    <t>Nghiên cứu bệnh lý tim mạch đồng mắc trong đợt cấp bệnh phổi tắc nghẽn mãn tính điều trị tại Bệnh viện Đa khoa Tỉnh Thừa Thiên Huế</t>
  </si>
  <si>
    <t>TTTTGDSK</t>
  </si>
  <si>
    <t>PBVSKCB</t>
  </si>
  <si>
    <t>TTCSSKSS</t>
  </si>
  <si>
    <t>Ghi chú</t>
  </si>
  <si>
    <t>Phản Biện 1</t>
  </si>
  <si>
    <t>Phản Biện 2</t>
  </si>
  <si>
    <t>Điểm</t>
  </si>
  <si>
    <t>H&amp; Tên</t>
  </si>
  <si>
    <t xml:space="preserve">Ý kiến </t>
  </si>
  <si>
    <t>Ý kiến</t>
  </si>
  <si>
    <t>Bình quân điểm</t>
  </si>
  <si>
    <t>Xếp loại</t>
  </si>
  <si>
    <t>File Đề tài</t>
  </si>
  <si>
    <t>File đề cương</t>
  </si>
  <si>
    <t>File đề tài</t>
  </si>
  <si>
    <t>Nghiên cứu tình hình trẻ tự kỷ tại Bệnh viện Phục hồi chức năng tỉnh Thừa Thiên Huế năm 2015-2016</t>
  </si>
  <si>
    <t>2015-2016</t>
  </si>
  <si>
    <t>TTYT Thành phố Huế</t>
  </si>
  <si>
    <t>TTDS-KHHGĐ TP Huế</t>
  </si>
  <si>
    <t>TTDSKHHGĐ thị xã Hương Trà</t>
  </si>
  <si>
    <t>BV Tâm Thần Huế</t>
  </si>
  <si>
    <t>Đánh giá kết quả điều trị sỏi tiết niệu bằng phương pháp tán sỏi ngoài cơ thể tại Bệnh viện Đa khoa tỉnh Thừa Thiên Huế</t>
  </si>
  <si>
    <t xml:space="preserve">Nguyễn Đình Khoa
Nguyễn Văn Phú
Đoạn Văn Hùng
Lê Văn Toàn
Hồ Duy Hải
Cao Ngọc Thắng
</t>
  </si>
  <si>
    <t>TTYT thị xã Hương Thủy</t>
  </si>
  <si>
    <t>TTYT huyện Nam Đông</t>
  </si>
  <si>
    <t xml:space="preserve">Hoàng Thị Ý Nhi
Nguyễn Quang Hiền
Đoàn Thị Minh Xuân
Nguyễn Thị Hải Đường
Trần Thị Ánh Hồng
Trần Thị Trang
Phạm Duy Duẩn
Trương Đức Minh
Nguyễn Văn Hàng
Dương Thị Hiền
Nguyễn Thị Linh
</t>
  </si>
  <si>
    <t>ThS Lan</t>
  </si>
  <si>
    <t>HỦY</t>
  </si>
  <si>
    <t>2 NĂM</t>
  </si>
  <si>
    <t>Văn phòng Sở Y tế</t>
  </si>
  <si>
    <t>Chênh lệch YẾU,TB</t>
  </si>
  <si>
    <t>BÁO CÁO ĐỀ TÀI VÀ SÁNG KIẾN KỸ THUẬT TRÌNH HỘI ĐỒNG KHOA HỌC KỸ THUẬT CỦA NGÀNH NĂM 2016</t>
  </si>
  <si>
    <t>Tìm hiểu kiến thức, thái độ, thực hành về sức khỏe của phụ nữ mãn kinh tại phường Phú Bài thị xã Hương Thủy năm 2016</t>
  </si>
  <si>
    <t>Tính thực tiễn: Đạt.
Mục tiêu NC: Đạt</t>
  </si>
  <si>
    <t>Thể thức trình bày: Lưu ý chính tả.
Phương pháp và nội dung nghiên cứu: Khi đánh giá liên quan, 
cần trình bày biểu đồ
tương quan và hệ số
tương quan r</t>
  </si>
  <si>
    <t>Nghiên cứu thực trạng và kiến thức, thái độ, thực hành về bệnh sâu răng ở học sinh 2 trường tiểu học số 1 và số 2 phường Thủy Châu, thị xã Hương Thủy tỉnh Thừa Thiên huế</t>
  </si>
  <si>
    <t xml:space="preserve">Nguyễn Thị Hồng Ngọc
Trần Xuân Dật
Phan Thị Hường
Huỳnh Thị Diệu Loan
Tôn Thất Phụng
Ngô Viết Thủy
Nguyễn Thị Ngọc Hạnh
Võ Lê Nguyên Hòa
Lê Thị Thúy Vân
Nguyễn Thị Phúc
Nguyễn Tiển
Võ Hạ Ly
</t>
  </si>
  <si>
    <t>Tính cấp thiết: Có.
Tính mới và sáng tạo: Mức độ vừa.
Thể thức trình bày: Đầy đủ.
-Sơ đồ trang 3,4,5 nên để Sơ đồ 1.1, sơ đồ 1. 2, Sơ đồ 1.3 (Số thứ tự chương và số thứ tự sơ đồ) ở trước và tên sơ đồ đặt sau 
-Phần Kết luận, Kiến nghị không để “Chương 5, Chương 6”
- Từ tài liệu tham khảo số 23-30 sắp xếp không đảm bảo theo thứ tự A, B, C… về tên tác giả
- Phần tài liệu tham khảo qui định đặt ngay sau phần Kiến nghị, trước phụ lục.
- Phần phụ lục ( Phiều điều tra đặt sau TLTK
Phương pháp NC: 
- NC 2 trường chưa đại diện được cho học sinh tiểu học cả thị xã
Mục tiêu NC: Đạt.
Phạm vi áp dụng: Ngành</t>
  </si>
  <si>
    <t>Tính cấp thiết: Chưa nếu được các số liệu chứng minh vấn đề có tính cấp thiết.
Tính mới và sáng tạo: Đây là vấn đề đã được nghiên cứu nhiều.
Thể thức trình bày: Đầy đủ, nhưng chưa đẹp.
Phương pháp nghiên cứu: Thiếu công thức tính cỡ mẫu. Câu hỏi điều tra KAP còn sơ sài. Trình bày các biến số nghiên cứu còn thiếu.
Mục tiêu nghiên cứu: Chưa đạt mục tiêu 2 ở phần đánh giá thực hành.
Hiệu quả và phạm vi áp dung: Thiết kế nghiên cứu chưa đầy đủ nên đề tài chỉ áp dụng được ở đơn vị.
Tính cấp thiết: Chưa nếu được các số liệu chứng minh vấn đề có tính cấp thiết.
Tính mới và sáng tạo: Đây là vấn đề đã được nghiên cứu nhiều.
Thể thức trình bày: Đầy đủ, nhưng chưa đẹp.
Phương pháp nghiên cứu: Thiếu công thức tính cỡ mẫu. Câu hỏi điều tra KAP còn sơ sài. Trình bày các biến số nghiên cứu còn thiếu.
Mục tiêu nghiên cứu: Chưa đạt mục tiêu 2 ở phần đánh giá thực hành.
Hiệu quả và phạm vi áp dung: Thiết kế nghiên cứu chưa đầy đủ nên đề tài chỉ áp dụng được ở đơn vị.</t>
  </si>
  <si>
    <t>Nghiên cứu tình hình hút thuốc lá qua một số chỉ số thông khí hô hấp ở bệnh nhân bệnh phổi tắc nghẽn mãn tính vào điều trị tại Bệnh viện Hương Thủy năm 2016</t>
  </si>
  <si>
    <t xml:space="preserve">Nguyễn Thị Kim Thu
Nguyễn Văn Vỹ
Trần Xuân Dật
Dương Thị Thu Hằng
Trương Quang Phới
Võ Thị Trai
Võ Thị Kim Cúc
Võ Thị Ẩn
Dương Thị Ngọc
Lê Thị Hải Quyên
Nguyễn Thị Kim Dung
Lê Viết Nguyên Tuấn
Nguyễn Thị Hải Yến
Trần Thị Thu Hà
Nguyễn Thị Mai Ly
 </t>
  </si>
  <si>
    <t>Tính cấp thiết: Có.
Thể thức trình bày: tương đối rõ ràng
Phương pháp NC: Phù hợp.
Mục tiêu NC: Đạt.</t>
  </si>
  <si>
    <t>Nghiên cứu tình hình sức khỏe nam thanh niên tham gia khám nghĩa vụ quân sự tại thị xã Hương Thủy trong 3 năm 2014-2016.</t>
  </si>
  <si>
    <t xml:space="preserve">Nguyễn Văn Vỹ
Trần Xuân Dật
Nguyễn Thị Kim Thu
Võ Thị Ẩn
Hoàng Thị Bích Châu
Lê Thị Ly Ly
Nguyễn Thị Mai Ly
Nguyễn Thị Xuân Thảo
Nguyễn Thị Thu Thủy
Nguyễn Thị Hải Yến
Trương Thị Ngọc Diệp
  </t>
  </si>
  <si>
    <t>Tính cấp thiết: Cao.
Tính mới và sáng tạo: Tương đối.
Thể thức trình bày: Đầy đủ các chương của đề tài theo yêu cầu
- Đặt vấn đề, Tổng quan tài liệu khá tốt, đã đưa các nội dung liên quan khám sức khỏe cho thanh niên khám NVQS.
- Hình vẽ rõ, nhưng không có biểu  biểu đồ. Lưu ý tên bảng kết quả đặt trên bảng, nếu có biểu đồ thì tên biểu đồ đặt dưới biểu đồ.
Phần Tổng quan tài liệu nên có phần Các nghiên cứu của các tác giả trong ngoài nước liên quan đề tài( phần tài liệu tham khảo có ghi một số NC liên quan)
-Danh mục viết tắt cần sắp xếp thứ tự A, B, C…
-Có một số lỗi chính tả như  không viết hoa sau chấm câu, thiếu kí tự trong một số từ, cần kiểm tra lại
- Tài liệu tham khảo: Tác giả, cơ quan ban hành tài liệu sắp theo thứ tự  A, B, C…từ trên xuống
-Phần bàn luận: phần 4.1 …tại Đồng Nai(Nguyễn Hồng Tào), và tại Bến Tre ( của Phan Văn Tăng)
Phương pháp NC: Các kết quả nếu có gía trị p thì thuyết phục hơn.
-Các kết quả về mối liên quan bệnh lí với yếu tố địa dư: ngoại trừ bệnh lí RHM có p&lt; 0,05 có ý nghĩa thống kê,còn các bệnh lí khác p&gt;0,05, hoặc không ghi nhận giá trị p thì không có ý nghĩa thống kkê =&gt; cần điều chỉnh lại.
Mục tiêu NC: Đạt.
Phạm vi áp dụng: Ngành.</t>
  </si>
  <si>
    <t>Thể thức trình bày: Bổ sung nội dung HA; Bệnh mắt; Da liễu... Hàng chữ ở Bảng nằm trên, không phải nằm dưới bảng.
Phương pháp nghiên cứu: Không có cỡ mẫu trong phương pháp nghiên cứu
Kết quả không có độ lệch chuẩn và p. Kết luận lại đưa vào.
Mục tiêu 2: Liên quan giữa yếu tố nào với yếu tố nào</t>
  </si>
  <si>
    <t xml:space="preserve">Hoàng Tính
Nguyễn An Đại Thành
Lê Văn Trực
Lê Thị Thúy Lan
Nguyễn Văn Chính
Trần Thị Thanh Hương
Trương Thế Ga
         </t>
  </si>
  <si>
    <t>Nghiên cứu tình hình ứng dụng Y học cổ truyền trong chăm sóc sức khỏe ban đầu cho nhân dân tại 12 xã, phường đạt chuẩn quốc gia về y tế xã của Thị xã Hương Thủy</t>
  </si>
  <si>
    <t>Nguyễn Thanh Phong 
Trần Xuân Dật
Nguyễn Thị Kim Oanh
Lê Anh Tuấn
Hoàng Thị Bích Châu
Trương Thị Ngọc Diệp
 Lê Thị Thu Hiền 
 Mai Thắng Oanh</t>
  </si>
  <si>
    <t>Thể thức trình bày: Cần rõ ràng hơn.
Phương pháp nghiên cứu: Không cần thiết vừa bảng vừa biểu đồ
PP Nghiên cứu có trình bày độ lệch chuẩn; Kết quả không có độ lệch chuẩn
Mục tiêu NC: Cần bám sát mục tiêu để có kết luận.</t>
  </si>
  <si>
    <t>Tính cấp thiết: Có.
Tính mới và sáng tạo: Tương đối.
Thể thức trình bày:Trang Đặt vấn đề: phía trên không đặt địa danh và thời gian
- Danh mục viết tắt: sắp xếp thứ tự A, B, C..
-Phần kết quả: Mỗi kết quả chỉ thể hiện hoặc bảng, hoặc biểu đồ, không dùng vừa bảng, vừa biểu đồ cho 1 kết quả
- Tên biểu đồ đặt dưới biểu đồ
-Phần tài liệu tham khảo: Tách phần Tiếng Việt, tiếng Anh riêng; Sắp xếp tên tác giả, cơ quan ban hành theo thứ tự A, B, C….
Phương pháp NC: - Cần thêm cụm từ Mô tả ở phần thiết kế nghiên cứu, PPNC thành PPNC mô tả cắt ngang
- Phần đối tượng và phương pháp NC: Giải thích cách chọn cỡ mẫu: 440, và phương pháp chọn mẫu.
- Cần xác định lại Đối tượng nghiên cứu và đối tượng được khảo sát là Là Chủ hộ, cán bộ xã 18 tuổi trở lên, khác với đối tượng là khảo sát các nhân khẩu từ 18 tuổi trở lên
-Phần đối tượng và phương pháp NC: ngoài địa điểm NC,  cần xác định thời gian nghiên cứu
- Phần kết quả: Bảng 3.2 có nhận xét cả tuổi, giới tính, nghề nghiệp
-Bảng 3.3, hay biểu đồ 3.2 không thể khẳng định có 93 % sử dụng dịch vụ YHCT trong điều trị( vì đây là khảo sát nhận thức, chứ không phải khảo sát đã điều trị YHCT)- nên cũng cần xem lại phần bàn luận,kết luận
-Bảng 3.3, hay biểu đồ 3.2 phần nhận xét cần xem lại vì tính tỉ lệ theo trình độ học vấn cho từng nhóm tham gia thì nhóm Đại học cũng rất cao 73,7%... nên cũng cần xem lại phần bàn luận,kết luận
Mục tiêu NC: Đạt.
Phạm vi áp dụng: Toàn ngành.</t>
  </si>
  <si>
    <t>Nghiên cứu tình hình rối loạn cương ở nam giới đã kết hôn tại thành phố Huế năm 2016</t>
  </si>
  <si>
    <t xml:space="preserve">Nguyễn Văn Toàn
Tôn Thất Chiểu
Bạch Thị Thủy
Lê Đức Hy
Nguyễn Anh Đức
Nguyễn Anh Vũ
Hoàng Thị Kim Cúc
Nguyễn Thùy Dung
Nguyễn Thị Hà
Phan Duy Hiền
</t>
  </si>
  <si>
    <t>Tính cấp thiết của đề tài: Có
Tính mời và sáng tạo: Mới.
Thể thức trình bày: Đạt, nhưng chưa thống nhất tên ở trang bìa và phần đặt vấn đề về thời gian thực hiện.
Phương pháp nghiên cứu: Tốt.
Đạt mục tiêu nghiên cứu: Đạt 2 mục tiêu nghiên cứu.
Hiệu quả và phạm vi áp dụng: Toàn ngành</t>
  </si>
  <si>
    <t>Tính cấp thiết: RLC khá phổ biến nhưng chưa có nghiên cứu trên địa bàn tỉnh.
Tính mới và sáng tạo: Có. Thiết thực.
Nội dung: Đầy đủ.
Phương pháp NC:  Tên đề tại cần thêm từ: “dương” để xác định rõ nội dung nghiên cứu
- Thời gian tiến hành nghiên cứu từ tháng 3 – 12/2015, nhưng tên đề taì là năm 2016
Mục tiêu NC: Đạt.
Phạm vi áp dụng: Toàn tỉnh.</t>
  </si>
  <si>
    <t>Đánh giá nhận thức, thái độ và hành vi về DS/SKSS/KHHGĐ của các cặp vợ chồng trong độ tuổi sinh đẻ tại vùng biển, ven biển, đầm phá, vạn đò và cửa sông của tỉnh Thừa Thiên Huế năm 2016.</t>
  </si>
  <si>
    <t xml:space="preserve">Tôn Thất Chiểu
Nguyễn Văn Toàn
Hoàng Thanh Phi
Trần Thị Lệ Minh
Đỗ Thị Kim Phương
Trương Nguyễn Khánh Chi
Trương Thị Xuân Thy
Nguyễn Thị Bạch Tuyết
Nguyễn Thị Thiên An
Nguyễn Quang Định
Nguyễn Thị Phương Khuyến
</t>
  </si>
  <si>
    <t>Tính cấp thiết của đề tài: Có
Tính mời và sáng tạo: Có
Thể thức trình bày: Tốt
Phương pháp nghiên cứu: Có tính khoa học.
Đạt mục tiêu nghiên cứu: Đạt 2 mục tiêu nghiên cứu.
Hiệu quả và phạm vi áp dụng: Toàn ngành</t>
  </si>
  <si>
    <t>Tính cấp thiết: Nghiên cứu KAP về DS/SKSS/KHHGĐ đã được thực hiện nhiều, cần có những nghiên cứu can thiệp và đánh giá những thay đổi về nội dung này của người dân.
Thể thức trình bày: Phần tổng quan không nêu cụ thể các nội dung về Dân số; Sức khỏe sinh sản; Kế hoạch hóa gia đình
- Phần phiếu nghiên cứu những nội dung câu phỏng vấn về DS/SKSS/KHHGĐ quá chuyên sâu, chưa phù hợp với trình độ người dân
Phương pháp NC: Phương pháp và cách tiến hành phù hợp với đề tài.
Mục tiêu NC: Đạt.
Hiệu quả và phạm vi áp dụng: Đề xuất còn chung chung, chưa nêu giải pháp cụ thể, khả thi.</t>
  </si>
  <si>
    <t>Khảo sát các kiểu hình vật chứa và kiến thức, thực hành thau vét  diệt bọ gậy của người dân huyện Phong Điền năm 2016</t>
  </si>
  <si>
    <t xml:space="preserve">Nguyễn Đức Lợi
Cao Thuyết
Phan Văn Qúy
Nguyễn Văn Hoàng
Nguyễn Văn Khoa                
Thái Văn Hoàng
Trần Hữu Hoài
Nguyễn Dương Vương        
Nguyễn Thị Ngọc Hằng 
Nguyễn Thị Phương Chi
Hồ Lương       
Lê Thị Thủy
</t>
  </si>
  <si>
    <t xml:space="preserve">Tính cấp thiết: Đề tài có tính cấp thiết hiện nay trong phòng chống bệnh gây dịch Sốt xuất huyết Dengue.
Tính mới và sáng tạo: Đề tài xác định tỷ lệ các kiểu hình vật chứa có bọ gậy và tìm hiểu kiến thức thực hành của người dân về thau vét là có tính sáng tạo.
Thể thức trình bày: Đảm bảo đúng theo yêu cầu của một báo cáo khoa học của Sở Y tế ban hành. Cần đánh số thứ tự cho 34 bảng trong chương Kết quả nghiên cứu theo quy định là 3.1…….3.34
Trong chương 3 và chương 4: Bàn luận không được viết chữ in hoa ở các mục lớn chỉ viết chữ  thường in đậm như chương tổng quan
Cần sắp xếp lại thứ tự A,B,C theo tên tác giả các tài liệu tham khảo như số 3, số 4, số 12, số 13.
Phương pháp NC: Đạt yêu cầu. 
Trong kết quả và kết luận về mục tiêu 2 nên thống nhất sử dụng p&gt;0,05 hoặc p&lt;0,05 không dùng p&lt;0,01 vì trong công thức tính cỡ mẫu tác giả đã chọn độ chính xác mong muốn là d=5%=0,05
-Cần thống nhất con số trong bảng 1 số dụng cụ có bọ gậy là 238 nhưng trong bảng 2, bảng 3 lại là 188.
-Cần thống nhất số ca mắc ở bảng 4 trang 23 là 6 thì trong bảng 8 lại là 4 ca
-Lưu ý có 2 mục tiêu thì có 2 kết luận nên viết lại 1 tye lệ dụng cụ có bọ gậy và 2 là mô tả kiến thức thực hành trong đó có 2.1. là kiến thức thực hành và 2.2. là các mối liên quan. Trong 2.2. ở cuối cấu cần bổ sung (p&lt;0,05).
Trong kết quả và kết luận về mục tiêu 2 nên thống nhất sử dụng p&gt;0,05 hoặc p&lt;0,05 không dùng p&lt;0,01 vì trong công thức tính cỡ mẫu tác giả đã chọn độ chính xác mong muốn là d=5%=0,05. Cần thống nhất con số trong bảng 1 số dụng cụ có bọ gậy là 238 nhưng trong bảng 2, bảng 3 lại là 188. Cần thống nhất số ca mắc ở bảng 4 trang 23 là 6 thì trong bảng 8 lại là 4 ca. Lưu ý có 2 mục tiêu thì có 2 kết luận nên viết lại 1 tye lệ dụng cụ có bọ gậy và 2 là mô tả kiến thức thực hành trong đó có 2.1. là kiến thức thực hành và 2.2. là các mối liên quan. Trong 2.2. ở cuối cấu cần bổ sung (p&lt;0,05).
Mục tiêu NC: Đạt
Phạm vi và hiệu quả ứng dụng:Đề tài có thể áp dụng cho các địa phương khác phục vụ phòng chống sốt xuất huyết Dengue.
</t>
  </si>
  <si>
    <t>BS Thao Htra</t>
  </si>
  <si>
    <t xml:space="preserve">Nghiên cứu tình hình sử dụng kháng sinh trong điều trị ngoại trú tại tuyến cơ sở trung tâm y tế Phong Điền năm 2016  </t>
  </si>
  <si>
    <t xml:space="preserve">Hoàng Thị Minh Trang
Hoàng Đức Tịnh
Trần Thiện Phước
Nguyễn Văn Thao
Đồng Hữu Do
Trần Thị Thu Phi
Hoàng Trung Chính
Nguyễn Thị Hường
Phạm Thị Kiều Loan
Đồng Hữu Hoàng Long
Hoàng Ngọc Thắng
</t>
  </si>
  <si>
    <t>Nội dung nghiên cứu sơ sài.
Hiệu quả không cao</t>
  </si>
  <si>
    <t>Tính cấp thiết: Để đánh giá tính hợp lý, an toàn trong hoạt động kê đơn thuốc, nhất là hiện tượng kháng kháng sinh, việc tiến hành nghiên cứu trong đề tài này là rất cần thiết.
Thể thức trình bày: - Thiếu danh mục chữ viết tắt, danh mục các bảng và biểu đồ.
- Cần sử dụng dấu phẩy trong các chữ số thập phân.
- Trình bày TLTK chưa đúng form chuẩn.
Phương pháp NC: khoa học.
Mục tiêu NC: Đạt.
Phạm vi áp dụng: Toàn ngành</t>
  </si>
  <si>
    <t xml:space="preserve">Đánh giá hiệu quả bước đầu thực hiện đổi mới phong cách, thái độ phục vụ của cán bộ y tế hướng tới sự hài lòng của người bệnh tại Trung tâm Y tế Phong Điền năm 2016 </t>
  </si>
  <si>
    <t xml:space="preserve">Hoàng Trung Chính
Nguyễn Thị Xuyến
Dương Đức Vũ 
Phan Quang Mỹ 
Đặng QuốcTrưởng
Hoàng Thị Mỹ 
Nguyễn Thị Thu Hà
Hoàng Thị Minh Trang
Hoàng Công Truyện
Lê Thị Duận
Hồ thị Mỹ Lệ
</t>
  </si>
  <si>
    <t>Tính cấp thiết: Có
Phương pháp NC: Tác giả không giải thích vì sao chọn 300 mẫu.
Mục tiêu NC: Chưa đạt mục tiêu 2 (những yếu tố ảnh hưởng đến mức độ hài lòng)</t>
  </si>
  <si>
    <t>Thể thức trình bày: Thiếu danh mục các bảng và biểu đồ.
- Cần sử dụng dấu phẩy trong các chữ số thập phân.
- Trình bày TLTK chưa đúng form chuẩn.
Phương pháp NC: Chưa trình bày rõ cách tính n = 300.
Mục tiêu NC: Đạt.
Phạm vi áp dụng: Toàn ngành</t>
  </si>
  <si>
    <t>Khảo sát hiệu quả và sự hài lòng của các bà mẹ khi áp dụng phương pháp đở đẻ Da kề da tại khoa sản bệnh viện huyện Phong Điền năm 2016</t>
  </si>
  <si>
    <t xml:space="preserve">Trần Thiện Phước
Nguyễn Thị Thanh Lệ
Ngô Thị Kim Chi
Nguyễn Thị Tùng
Nguyễn Thị Thu Thủy
Nguyễn Hoàng Lam
Nguyễn Thị Thu
Hoàng Thị Tố Linh
Lê Thị Quý
Hoàng Duy Thành
Nguyễn Khoa Thị Như Ý
</t>
  </si>
  <si>
    <t>BS Sơn Pvang</t>
  </si>
  <si>
    <t>Tính cấp thiết:  Phần đặt vấn đề ở mục tiêu 1 cần ghi rõ đánh giá hoặc nghiên cứu tỷ lệ.
Thể thức trình bày: Các chỉ số trong bảng nên canh lề giữa.
Phương pháp NC: - Phương pháp nghiên cứu ở mục 2.6 biểu số nghiên cứu có đề cập đến nhưng kết quả nghiên cứu không có.
- Biểu đồ 3.2 (biểu đồ và nhận xét không trùng khớp)
Mục tiêu: Chưa đạt. 
Phạm vi áp dụng: Chưa có khả năng áp dụng  trong đơn vị</t>
  </si>
  <si>
    <t>Tính cấp thiết: Cần điều chỉnh tên đề tài: “Phương pháp đở đẻ da kề da” thành: Kỹ thuật chăm sóc thiết yếu trong và ngay sau sinh; 
- Mục tiêu của kỹ thuật này là tăng cường hỗ trợ chăm sóc trẻ sơ sinh ngay sau sinh và giảm tử vong sơ sinh nên mục tiêu của đề tài cần xác định tỷ lệ tử vong, tỷ lệ bú mẹ và tình trạng trẻ sau sinh 1 tháng - 6 tháng - 1 năm tuổi…và đay là kỹ thuật đơn giản, thuận lợi trong chăm sóc mẹ, con, không cần nhiều nhân lực nên cần đánh giá them các tiêu chí này  
Tính mới và sáng tạo:Kỹ thuật chăm sóc thiết yếu trong và ngay sau sinh là kỹ thuật mới có nhiều ưu điểm cần được áp dụng rộng rãi, thường xuyên.
Thể thức trình bày: Đầy đủ.
Phương pháp NC: Theo nội dung nên tiến hành nghiên cứu tiến cứu, mô tả cắt ngang.
Mục tiêu NC: Đạt.
Phạm vi áp dụng: Kỹ thuật này áp dụng tại các tuyến có tổ chức sinh</t>
  </si>
  <si>
    <t>Khảo sát và đánh giá bệnh răng miệng của học sinh Trường Trung học cơ sở Phú Thạnh năm 2016</t>
  </si>
  <si>
    <t xml:space="preserve">Nguyễn Quỳnh
Lê Thị Tuyết
Lê Thị Lãnh
</t>
  </si>
  <si>
    <t xml:space="preserve">So sánh hiệu quả điều trị của phương pháp tập phục hồi chức năng với phương pháp xoa bóp bấm huyệt trên bệnh nhân liệt dây thần kinh VII ngoại biên do lạnh tại Bệnh viện Y học cổ truyền Thừa Thiên Huế
</t>
  </si>
  <si>
    <t xml:space="preserve">Nguyễn Đức Anh
Trần Thị Thanh
Nguyễn Quốc Huy
Võ Thị Thùy Như
Lê Thị Bé
</t>
  </si>
  <si>
    <t xml:space="preserve">Đánh giá hiệu quả điều trị đau thắt lưng do thoái hóa cột sống bằng đông y kết hợp với phương pháp chiếu hồng ngoại, siêu âm điều trị, kéo giãn cột sống tại bệnh viện y học cổ truyền Thừa Thiên Huế
</t>
  </si>
  <si>
    <t xml:space="preserve">Trần Thị Thanh
Trần Văn Danh
Nguyễn Duy Phương
Nguyễn Đức Anh
Lê Thị Bé
Nguyễn Thị Thùy Dương
Nguyễn Thị Oanh
</t>
  </si>
  <si>
    <t>Phương pháp NC: Đề tài và mục tiêu không thống nhất (Đề tài có thuốc YHCT; Mục tiêu không có thuốc YHCT)
Phương pháp sử dụng p không thuyết phục
Nhận xét trong kết quả không có
Không có bàn luận
Mục tiêu NC: Kết luận không rõ ràng
Nên tách mục tiêu
Mục tiêu 1: Điều trị YHCT
Mục tiêu 2: Điều trị PHCN</t>
  </si>
  <si>
    <t>Mục tiêu của đề tài là Đánh giá tác dụng phụ của hồng ngoại, siêu âm và kéo dãn cột sống. Nhưng phần tổng quan không nói đến tác dụng phụ của 3 phương pháp này. Đồng thời, kết luận lại rất đơn giản (Không có tác dụng phụ)
Bệnh nhân được chia thành 2 nhóm chứng và bệnh, nhưng các bệnh nhân lại được điều trị nội trú ở các khoa khác nhau bằng phương pháp YHCT. Vì vậy không có cơ sở khoa học để đánh giá hiệu quả điều trok của 2 nhóm bệnh và nhóm chứng.</t>
  </si>
  <si>
    <t xml:space="preserve">Nghiên cứu thực trạng suy dinh dưỡng ở trẻ em dưới 5 tuổi và yếu tố liên quan huyện Phong Điền năm 2016
</t>
  </si>
  <si>
    <t xml:space="preserve">Nguyễn Văn Phú
Phan Thị Liên Hoa
Lê Văn Anh
Lê Thị Qúy
Nguyễn Thị Kim Cương
Trương Thị Liễu
Nguyễn Thị Minh Hương
Trương Thị Dãnh
Trần Thị Thu Hằng
Trần Thị Xuân Thủy
Trần Thị Tuyền
Hồ Văn Phúc
</t>
  </si>
  <si>
    <t>Tính cấp thiết: Đề tài có tính cấp thiết hiện nay trong phòng chống suy dinh dưỡng.
TÍnh mới và sáng tạo: Đề tài xác định tỷ lệ suy dinh dưỡng và tìm hiểu các yếu tố liên quan có tính sáng tạo.
Thể thức trình bày: Theo yêu cầu.
Phương pháp NC các nội dung NC: đạt yêu cầu. Trong chương 2 ĐT và PP tác giả cần bổ sung các biến số của mục tiêu 2 theo phiếu điều tra phỏng vấn vào  phần này. Trong kết luận số 2. ở cuối cấu cần bổ sung (p&lt;0,05).
Mục tiêu NC: Đạt
Hiệu quả và phạm vi ứng dụng: Đề tài có thể áp dụng cho các địa phương khác phục vụ phòng chống suy dinh dưỡng.</t>
  </si>
  <si>
    <t xml:space="preserve">Tính cấp thiết: Có.
Tính mới và sáng tạo: Không.
Thể thức trình bày: Được.
Phương pháp NC: Đúng phương pháp. Đại diện mẫu đạt.
Mục tiêu: Đạt.
Phạm vi áp dụng: Tại địa phương.
</t>
  </si>
  <si>
    <t xml:space="preserve">Nhận xét lâm sàng, X Quang và đánh giá hiệu quả đặt Meches IODOFORM dẫn lưu sau phẫu thuật nhổ răng khôn hàm dưới lệch ngầm
</t>
  </si>
  <si>
    <t xml:space="preserve">Đặng Vui
Lê Quý Thảo
Hồ Thị Hạnh
Trần Văn Dũng
Đặng Thị Hương Giang
Nguyễn Văn An Nhơn
Nguyễn Thanh Tiến
Vũ Hùng Dũng
Hồ Thị Trà My
Trần Thị Kim Phượng
Đặng Thị Kim Nhung
Hồ Thị Mộng Tuyền
Lê Huy Đài
</t>
  </si>
  <si>
    <t xml:space="preserve">Nghiên cứu hiệu quả điều trị đau thắt lưng do thoái hóa cột sống bằng điện châm kết hợp laser châm
</t>
  </si>
  <si>
    <t xml:space="preserve">Lê Thị Hoài Thu
Nguyễn Hữu Thám
Trần Thị Phước
Hoàng Thị Nam
Trương Diệu Hoàng
Huỳnh A
Nguyễn Thị Thanh
Nguyễn Thị Oanh
Nguyễn Thành Nhân
</t>
  </si>
  <si>
    <t>Tính thiết thực: Có.
Thể thức trình bày: Rõ ràng.
Phương pháp NC: phù hợp.
Mục tiêu NC: Đạt</t>
  </si>
  <si>
    <t>Tính cấp thiết: Có.
Tính mới và sáng tạo: Chưa.
Thể thức trình bày: Tạm được.
Phương pháp NC: Tốt, tính đại diện của các mẫu thí nghiệm theo yêu cầu.
Mục tiêu NC: Đạt.
Phạm vi áp dụng: Trong đơn vị.</t>
  </si>
  <si>
    <t xml:space="preserve">Đánh giá hiệu quả phòng chống sốt rét sau 5 năm (2009-2013) thực hiện Dự án Quỹ toàn cầu ở 2 huyện Nam Đông và A Lưới tỉnh Thừa Thiên Huế
</t>
  </si>
  <si>
    <t xml:space="preserve">Hoàng Văn Hội
Nguyễn Thị Phương Lan
Võ Thị Hồng Ngân
Tôn Nữ Phương Dung
Hoàng Thị Thu Thương
Nguyễn Quốc Huy
Nguyễn Thị Hằng
Trần Thị Kim Xinh
Tô Thị Mỹ Tâm
</t>
  </si>
  <si>
    <t>Thể thức trình bày: Báo cáo kết quản nghiên cứu có hình thức của một tống kết hoạt động dự án hơn là nghiên cứu.
Phương pháp NC: 1) Đối tượng nghiên cứu không phải là: 
- Điều tra ngẫu nhiên...;
- Điều tra chỉ số muỗi; 
Đề nghị tác giả viết là: 
- Hộ gia đình ở 2 huyện Nam Đông và A Lưới
- Chỉ số muối sốt rét ở 2 huyện Nam Đông và A Lưới năm 2016 và hồi cứu số liệu điều tra 2006-2013.
2) Phương pháp chọn mẫu:
Xác định cở mẫu trước rồi xác định cách chọn mẫu:
- Cở mẫu tính toán: 246
Làm tròn (lên) 360
- Mỗi huyện chọn: 6 xã x 2 huyện
- Mỗi xã chọn: 2 thôn/bản
- Mỗi thôn/bản chọn:15 HGĐ</t>
  </si>
  <si>
    <t xml:space="preserve">Khảo sát đặc điểm lâm sàng, một só yếu tố liên quan và nhận xét điều trị ngoại trú rối loạn lo âu lan tỏa tại Bệnh viện Tâm Thần Huế
</t>
  </si>
  <si>
    <t xml:space="preserve">Nguyễn Đăng Nguyên
Bùi Minh Bảo
Nguyễn Ngọc Thượt
Châu Văn Hậu
Lê Đình Hùng
Nguyễn Khoa Thanh Sơn
Nguyễn Thị Tuyết Huệ
Nguyễn Huỳnh Nhật Quang
Lê Đình Thống
Huỳnh Trần Hướng Dương
Lê Thị Diễm Thanh
</t>
  </si>
  <si>
    <t>Tính cấp thiết: Có.
Tính mới và sáng tạo: Có cả tiến so với phương pháp trước đây, mức độ tốt.
Phương pháp NC: Đối tượng, PPNC đạt tin cậy 
Mục tiêu NC: Đạt
Phạm vi áp dụng: Toàn tỉnh.</t>
  </si>
  <si>
    <t>Tính cấp thiết: Có.
Tính mới và sáng tạo: Có.
Thể thức trình bày: Theo quy định.
Phương pháp NC: Đạt.
Mục tiêu NC: Đạt.
Phạm vi áp dụng: toàn ngành.</t>
  </si>
  <si>
    <t xml:space="preserve">Khảo sát tình hình chăm sóc người cao tuổi tại Thành phố Huế năm 2016
</t>
  </si>
  <si>
    <t xml:space="preserve">Hoàng Thị Phương Lan
Nguyễn Thị Duwong Hiếu
Nguyễn Thị Hương Giang
Hồ Đắc Mai Hạc
Trần Thanh Bình
Hoàng Minh Châu
</t>
  </si>
  <si>
    <t>Tính cấp thiết: Có.
Tính mới và sáng tạo: Có.
Thể thức trình bày: Tốt.
Phương pháp NC: Đúng quy định.
Mục tiêu NC: Đạt.
Phạm vi áp dụng: Rộng rãi</t>
  </si>
  <si>
    <t>Thể thức trình bày: Hoặc biểu đổ hoặc bảng.
Phương pháp NC: Đặt vấn đề: Không nên dùng từ mục đích, nên sử dụng từ mục tiêu nghiên cứu.
Mục tiêu nghiên cứu nên cụ thể và rõ ràng hơn.
Mục tiêu NC: Phần kết luận: 05 phần; nên kết luận bám sát mục tiêu.</t>
  </si>
  <si>
    <t xml:space="preserve">Đánh giá kết quả của phương pháp bó lá ngũ trảo hỗ trợ trong bệnh lý về khớp tại bệnh viện YHCT năm 2016
</t>
  </si>
  <si>
    <t xml:space="preserve">Nguyễn Hữu Thám
Phan Thị Thanh Nhàn
Trần Giao
Nguyễn Đăng Lộc
Huỳnh Văn Minh
Nguyễn Duy Phương
Bửu Huyền Hạnh
Nguyễn Thị Hiền
Hồ Thị Thùy Bính
Phan Thị Như Minh
Đoàn Xuân Thìn
Vũ Tuấn Anh
Nguyễn Thị Ni Na
Đoàn Thị Loan
Nguyễn Thị Kim Thái
</t>
  </si>
  <si>
    <t>Tính cấp thiết: Có.
Thể thức trình bày: Rõ ràng.
Phương pháp NC: phù hợp.
Mục tiêu NC: Đạt</t>
  </si>
  <si>
    <t xml:space="preserve">Thể thức trình bày: Tổng quan quá dài; Lưu ý văn phong.
Phương pháp nghiên cứu: Kết luận cần rõ ràng ngắn gọn và bám sát mục tiêu </t>
  </si>
  <si>
    <t xml:space="preserve">Đánh giá tác dụng điều trị hội chứng vai tay thể phong hàn thấp bằng phương pháp laser châm – thuốc thang tại bệnh viện y học cổ truyền tỉnh Thừa Thiên Huế năm 2016
</t>
  </si>
  <si>
    <t xml:space="preserve">Vĩnh Thạnh
Lê Văn Tấn
Phạm Thành Phi
Trần Quốc Cường
Ngô Nguyên Vũ
Nguyễn Quốc Huy
Trần Văn Sơn
Trần Thị Mỹ Liên
Nguyễn Thị Ngọc Thanh
Trần Thị Mỹ
Lê Ngọc Quang
Đinh Thị Xuân An
Ly Trần Gặp
Nguyễn Thị Phước Châu
</t>
  </si>
  <si>
    <t>Tính cấp thiết: Có.
Tính mới và sáng tạo: Tương đối.
Thể thức trình bày: Đầy đủ.
Phương pháp NC: Cỡ mẫu nghiên cứu = 75, nên ghi cỡ mẫu thuận tiện
- -Phần cuối đối tượng và phương pháp nghiên cứu nên có mục đạo đức trong nghiên cứu
- Bài thuốc sử dụng giống nhau thì phác đồ sử dụng huyệt vị phải nên giống nhau( Lô 1 thiếu 01 huyệt so Lô 2)
- Bài thuốc gia vị hơi nhiều vị. Cần phân tích vị thuốc, bài thuốc
-Phương pháp tiến hành: cần nêu rõ hơn các mốc thời gian đánh giá như ở phiếu đánh giá,
-Phần bàn luận: mục 4.1.2 theo nghề nghiệp=&gt; câu “Điều này……chiếm 65-70% đưa vào phần bàn luận tuổi ở trên.
- Phần bàn luận: mục 4.2.1.kết quả loại tốt đạt 61,10% (Bị đánh nhầm, cần chỉnh lại) nên ghép chung Mục 4.2.5. và có phần bàn luận của mục nầy. Mục 4.2.2.và 4.2.3. cần nêu số liệu kết quả và bàn luận.
Mục 4.2.6. so sánh kết quả của các tác giả khác nên ghép vào phần bàn luận các kết quả liên quan.
Mục tiêu NC: Mục tiêu 1 đạt nhưng phần bàn luận, kết luận cần điều chỉnh  số bị nhầm, và bổ sung phần bàn luận. Mục tiêu 2 chưa được rõ ràng khi nghiên cứu “những đặc điểm bệnh lý Hội chứng vai-tay”, cần bổ sung.
Hiệu quả và phạm vi áp dụng: đơn vị.</t>
  </si>
  <si>
    <t>Thể thức trình bày: Đạt.
Phương pháp NC: Tác giả không giải thích lý do chọn 75 bệnh nhân.
Chưa thống nhất: Hội chứng vai tay thể phong hàn thấp / Hội chứng vai gáy cánh tay thể phong hàn thấp
Mục tiêu NC: Đạt</t>
  </si>
  <si>
    <t xml:space="preserve">Đánh giá kiến thức kỹ năng thực hành đối với công tác vô khuẩn trong châm cứu của điều dưỡng, y sĩ tại bệnh viện y học cổ truyền Thừa Thiên Huế
</t>
  </si>
  <si>
    <t xml:space="preserve">Hoàng Thị Minh Thu
Phạm Thành Phi
Nguyễn Thị Xuân Nhi
Trần Văn Phước
Trần Thị Mỹ Liên
Nguyễn Thị Ngọc Hiền
Nguyễn Thị Hiền
Trần Thanh Bình
Nguyễn thị Mây
</t>
  </si>
  <si>
    <t>BS Hùng BVMat</t>
  </si>
  <si>
    <t>Tính mới và sáng tạo: Có nhưng không phải hoàn toàn mới và áp dụng lần đầu tiên.
Thể thức trình bày: Đạt yêu cầu, Phần tổng quan dài so với tổng toàn bộ đề tài( chiếm gần ½), phần chú thích tài liệu tham khảo sai hoặc không có tài liệu tham khảo.
Phương pháp NC: Về tiêu chuẩn loại trừ loại trừ những điều dưỡng, y sĩ y học cổ truyền không đồng ý tham gia nghiên cứu là không hợp lý.
Mục tiêu NC: đạt.
Phạm vi áp dụng: Rộng rãi tại các đơn vị y tế.</t>
  </si>
  <si>
    <t>Tính cấp thiết: Cao,
Tính mới và sáng tạo: Tương đối.
Thể thức trình bày: - Nên có một ít biểu đồ kết quả - Tên bảng kết quả nên in đậm
- bảng 3.5 trang 34  in thừa dòng”Số năm làm việc” cần bỏ bớt
-Phần tài liệu tham khảo: tên tác giả, cơ quan, đơn vị ban hành, công bố… cần sắp thứ tựA, B,C…(Không cần phải nêu chức danh như GS, TS, BS…). Tiếp theo là năm công bố, xuất bản, ban hành.., tiếp theo nội dung tài liệu, Nxb, trang tham khảo.
Mục tiêu NC: Đạt.
Phạm vi áp dụng: Trong ngành</t>
  </si>
  <si>
    <t xml:space="preserve">Đánh giá tác dụng điều trị hội chứng thắt lưng hông do thoát vị đĩa đệm bằng phương pháp điện châm kết hợp huyệt giáp tích
</t>
  </si>
  <si>
    <t xml:space="preserve">Lê Minh Chung
Phan Đình Hòa
Ngô Thị Vẽ
Lê Thị Ngọc Huyền
Nguyễn Thị Ngọc Bích
Hồ Thị Thanh
Phù Yên Bình
Trương Thị Nhật Vĩ
Trương Thị Út 
</t>
  </si>
  <si>
    <t xml:space="preserve">Nghiên cứu Kiến thức, Thái độ và Thực hành của người dân về bệnh lao và các yếu tố liên quan tại huyện Nam Đông tỉnh Thừa Thiên Huế năm 2016
</t>
  </si>
  <si>
    <t xml:space="preserve">Nguyễn Phúc Duy
Hồ Thư
Võ Đại Tự Nhiên
Đinh Thị Thế
Trương Thị Phượng
Ngô Thị Hồng Hạnh
Mai Thị Phương Loan
Đặng Thị Mỹ Châu
Phạm Hữu Phúc
Nguyễn Thị Diệu Hiền
Văn Thị Thanh Hương
</t>
  </si>
  <si>
    <t xml:space="preserve">Thể thức trình bày: Phần tổng quan tài liệu tác giả cần cập nhật số liệu mới nhất có thể. Cần giới thiệu mạng lưới chống lao địa phương trong phần đặc điểm địa bàn nghiên cứu. 
Phương pháp NC: tác giả cần phân biệt “chùm” và cụm”; nêu số HGĐ bình quân trong 1 thôn để có thể có thể chọn được 35 đối tượng/36 HGĐ, không cần nêu số khảo sát thực tế vào PPNC. Cần bàn luận sâu về hiểu biết trong bệnh lao điều trị cũng là phòng bệnh, hiểu biết về thời gian điều trị bệnh lao, sự mặc cảm, kỳ thị,..để có thể đua ra nhũng kiến nghị phù hợp với kết quả nghiên cứu.
Mục tiêu NC: Đạt
</t>
  </si>
  <si>
    <t>Tính cấp thiết: Đề tài có tính cấp thiết
Truyền thông giáo dục phòng chống lao có tầm quan trọng trong công tác chống lao. Truyền thông tốt giúp người bệnh tự biết triệu chứng mắc lao để đến khám bệnh, phát hiện sớm, điều trị kịp thời để bảo vệ sức khỏe cho người bệnh và cắt đứt nguồn lây trong cộng đồng. Do vậy để tài có tính cấp thiết, thực tiễn. 
Tính mới và sáng tạo: Đây là nghiên cứu khá phổ biến để nghiên cứu hiệu  quả của công tác truyền thông
Có cải tiến so với phương pháp trước đây với mức độ trung bình.
Thể thức trình bày: Trình bày đẹp, ít lỗi chính tả. Bố cục khá cân đối. Các bảng biểu trình bày chưa đẹp, các đề mục, nội dung nghiên cứu trong bảng cần canh lề trái để dễ theo dõi.
Phương pháp NC: Mục tiêu 1: về cơ bản tác giả đánh giá được hiểu biết, thái độ về phòng chống lao của người dân huyện Nam Đông. 2. Mục tiêu 2: 
Đề tài chỉ đánh giá các liên quan không bản chất, thứ yếu; các liên quan quan trọng chưa được tìm hiểu đầy đủ.
Mục tiêu NC: Đạt.
Hiệu quả và phạm vi áp dụng: Hiệu quả cao tại đơn vị.</t>
  </si>
  <si>
    <t xml:space="preserve">Khảo sát thực trạng tiêm vaccine Viêm gan B
 cho trẻ sơ sinh tại khoa Ngoại sản Trung tâm Y tế huyện Nam Đông tỉnh Thừa Thiên Huế năm 2015
</t>
  </si>
  <si>
    <t xml:space="preserve">Diệp Thị Vân
Nguyễn Hữu Can
Trần Thị Thìn
Trần Thị Hạnh
Nguyễn Thị Lanh
Phạm Thị Thảo
Đào Thị Thu Thủy
Lê Thị Phi
Nguyễn Thị Thùy Trang
Lê Khánh Duy
Lê Viết Vĩ
Nguyễn Thị Thanh Tâm
</t>
  </si>
  <si>
    <t>Tính cấp thiết:  có tính cấp thiết hiện nay.
Tính mới và sáng tạo: Có tính sáng tạo.
Thể thức trình bày:  Tài liệu tham khảo tác giả cần Sắp lại thứ tự theo A,B,C theo tên tác giả toàn bộ 11 TLTK tiếng Việt. Trong các Chương TQTL;ĐT và PPNC;  KQNC; Bàn luận cần lưu ý không viết chữ in hoa ở các mục lớn chỉ viết chữ thường in đậm.
Phương pháp NC các nội dung NC: đạt yêu cầu. - Chương 2: ĐT và PPNC :tác giả phải bỏ công thức tính cỡ mẫu ở trang 14 vì nếu tính ra 385 thì mẫu phải cao hơn không được thấp là chỉ có 278. Ở đây tác giả chỉ cần ghi một câu là lấy toàn bộ số trẻ sinh ra tại khoa ngoại sản trong 10 tháng của năm 2016 là đủ. Mục 2.4. Nội dung nghiên cứu quá sơ sài tác giả phải nêu toàn bộ các biến số nghiên cứu từ Phiếu khảo sát ở phụ lục vào đầy đủ.  
- Trong chương 3: KQNC tác giả chú ý ở  bảng 3.1 phải bổ sung (n=278) vào, các bảng của trang 18, 19,20, 21, 22, 23, 24, 25, 26, 27 phải đánh số lại từ 3.2 đến 3.13. Lưu ý đã dùng bảng thì không dùng biểu đồ . Phải viết lại các mục lớn trong chương 3 theo 2 mục tiêu : 3.1. xác định tỷ lệ tiêm vgB; 3.2. các yếu tố liên quan. Như vậy ở đây tác giả chưa có kết quả của mục tiêu 2 là các mối liên quan với tỷ lệ tiêm chủng như : sự hiểu biết của bà mẹ, liên quan đến cán bộ y tế, liên quan đến bệnh tật ở trẻ sau sinh…cần bổ sung vào.
- Chương 4: Bàn luận viết quá sơ sài không so sánh với các tác giả khác và thiếu nhiều kết quả trong chương 3 cần bổ sung vào.
Kết luận viết quá dài : Kết luận  chỉ nêu về kết quả chính đạt được từ 2 mục tiêu của đề tài tác giả cần viết lại .
Mục tiêu NC: Đề tài đạt được mục tiêu 1 nhưng chưa có kết quả mục tiêu 2.
Hiệu quả và phạm vi áp dụng: Đề tài có thể áp dụng cho các địa phương khác.</t>
  </si>
  <si>
    <t xml:space="preserve">Tính cấp thiết: Nêu lên được tình hình cần thiết hiện nay. Chưa nêu lên được vấn đề tỷ lệ tiêm VGB còn thấy chênh lệch tỷ lệ trên đạt cao &gt; 90%.
Tính mới và sáng tạo: Sử dụng những phương pháp mới và thu thập thông tin phù hợp.Chỉ đánh giá đối với tỷ lệ sinh tại bệnh viện được tiêm VGB. Còn trẻ sinh nơi khác chưa được đưa vào.
Thể thức trình bày: lỗi chính tả.
- Phần bàn luận còn ít chưa có sự so sánh với các nghiên cứu khác.
- Phần kết luận chưa nêu rõ lên kết quả các mục tiêu nghiên cứu đặt ra.
Phương pháp NC:  phù hợp với mục tiêu nghiên cứu.Chọn đối tượng điều tra nên lấy toàn bộ đối tượng (lấy theo mẫu chọn cỡ mẫu 385/đối tượng thực tế không đạt theo yêu cầu 278 trẻ)
- Chưa nêu lên được các yếu tố ảnh hưởng đến tỷ lệ không được tiêm.
Mục tiêu NC: Đạt 
Phạm vị áp dụng: Toàn ngành.
</t>
  </si>
  <si>
    <t xml:space="preserve">Nghiên cứu tình hình sử dụng thuốc điều trị ngoại trú tại Trung tâm Y tế huyện Nam Đông - Thừa Thiên Huế - Năm 2016
</t>
  </si>
  <si>
    <t>Tính mới và sáng tạo: Không.
Phương pháp NC: Tác giả chưa phân biệt được thuốc chủ yếu và thiết yếu
Nội dung sơ sài.
Hiệu quả áp dụng: Không cao</t>
  </si>
  <si>
    <t>Thể thức trình bày: Bảng 3.8, sửa lại chi phí trung bình của một đơn thuốc là 82.004 đồng.
- Trang 17, sử lại số thuốc trung bình trong 1 đơn là 4,0.
- Các TLTK 9, 10, 14 cần bổ sung số trang.
- Sửa chữ clavunanic thành clavulanic, trang 14, 21
Phương pháp NC: Đạt.
Mục tiêu NC: Đạt.</t>
  </si>
  <si>
    <t xml:space="preserve">Khảo sát thực trạng nguồn lực trong thực hiện công tác chăm sóc sức khỏe sinh sản trên địa bàn huyện Nam Đông, tỉnh Thừa Thiên Huế, năm 2016.
</t>
  </si>
  <si>
    <t>Thể thức trình bày: Tài liệu tổng quan còn hạn chế, bảng biểu quá nhiều. Chưa tập trung vào vấn đề trọng tâm.
Đối tượng và phương pháp NC: chưa rõ ràng và khoa học.
Mục tiêu NC: Đạt.
Phạm vi áp dụng: Trong đơn vị</t>
  </si>
  <si>
    <t>Về phương pháp nghiên cứu: Nghiên cứu đã tìm ra những bất cập về nhân lực (BS Sản, Nhi) ở tuyến huyện và sự không hiệu quả ở tuyến xã. Vì vậy cần có kiến nghị thật cụ thể để giải quyết.</t>
  </si>
  <si>
    <t xml:space="preserve">Nguyên cứu thực trạng gây mê nội khí quản bằng thuốc mê tĩnh mạch Propofol trong phẩu thuật cắt Amidan tại bệnh viện Phú Vang năm 2016
</t>
  </si>
  <si>
    <t>Lê Xuân Đức
Nguyễn Văn Siêng
Phạm Hữu Tài
Trần Đại Ái
Nguyễn Ngọc Diệu
Phan Thị Thùy Phi
Lê Thị Thu Trang
Nguyễn Anh Tài
La Thành Nhơn
Nguyễn Thị Hồng Dung
Lê Thị Trang
Nguyễn Thị Thủy
Nguyễn Thị Xoa
Lê Thị Na
Lê Thị Phú
Nguyễn Phước Hồng Hà</t>
  </si>
  <si>
    <t xml:space="preserve">Tính cấp thiết: Chưa nêu nổi bật vì sao NC lĩnh vực này.
Tính mới và sáng tạo: Đề tài chỉ NC mô tả đánh giá công việc tiến hành từng quy trình, cung đoạn; thiếu đánh giá kết quả tổng thể.
Thể thức trình bày: Phần phân loại ASA không nên để mục riêng, nên được nói rõ trong phần tổng quan chung.
Phương pháp NC: cần điều chỉnh lại: Thực hiện PPNC mô tả, có can thiệp, không có nhóm chứng. Tác giả chưa xây dựng được các tiêu chí đánh giá cụ thể. Chỉ mô tả công việc.
Mục tiêu nghiên cứu: Mục tiêu 1 về tìm hiểu những yếu tố thuận lợi, tác giả chưa nêu cụ thể.
Hiệu quả và phạm vi áp dụng: lĩnh vực này đã được NC nhiều trong các năm gần đây. Hiệu quả áp dụng áp dụng tại đơn vị.
</t>
  </si>
  <si>
    <t>Nghiên cứu thực trạng và kiến thức thái độ thực hành về bệnh răng miệng của học sinh tiểu học tại huyện Phú Vang</t>
  </si>
  <si>
    <t xml:space="preserve">Đặng Văn Tuấn
Nguyễn Minh Hùng
Hồ Hữu Hoàng
Hoàng Như Dũng
Nguyễn Thị Phượng
Trần Đại Ái
Bùi Dũng
Nguyễn Văn Hữu
Nguyễn Đăng Chương
Trần Văn Lịch
Trần Minh Sự
Trương Ngọc Đăng
Lê Thị Hoa
Đỗ Công Tráng
Đặng Thị Kim Trúc
Lê Thị Phương Chi
Võ Thị Thanh Thúy
Võ Văn Hiếu
Nguyễn Thị Trà Mi
Phan Văn Bá
Nguyễn Thị Ni
</t>
  </si>
  <si>
    <t xml:space="preserve">Tính cấp thiết: Chưa nếu bật được tính cấp thiết.
Tính mới và sáng tạo: Đề tài đã được nghiên cứu rất nhiều và kinh điển.
Thể thức trình bày: Mực in không rõ nét. Không in màu các biểu đồ. Nhiều chữ viết tắt.
Về phương pháp nghiên cứu: Còn nhầm lẫn giữa các biến số nghiên cứu. Chưa có cách đánh giá đúng thực hành vệ sinh răng miệng của đối tượng trong nghiên cứu (phải quan sát mới kết luận đúng)
Mục tiêu nghiên cứu: Mục tiêu 1 chưa đạt do phương pháp nghiên cứu chưa chính xác.
Hiệu quả và phạm vi áp dụng: PPNC chưa hoàn chỉnh nên đề tài chỉ ứng dụng trong phạm vi đơn vị.
</t>
  </si>
  <si>
    <t>Tính cấp thiết: Có tính thiết thực.
Thể thức trình bày: Tên đề tài ghi rõ 2 trường Tiểu học Phú Hải và Thủy Lương.
Phương pháp NC: phù hợp.
Mục tiêu NC: Đạt.</t>
  </si>
  <si>
    <t xml:space="preserve">Khảo sát sự hài lòng của bà mẹ có con dưới 1 tuổi về dịch vụ tiêm chủng mở rộng tại các trạm Y tế xã, thị trấn huyện Huyện Phú Vang, tỉnh Thừa Thiên Huế năm 2016
</t>
  </si>
  <si>
    <t xml:space="preserve">Hồ Hữu Hoàng
Đặng Văn Tuấn
Nguyễn Minh Hùng
Nguyễn Văn Hữu
Trương Ngọc Đăng
Trần Minh Sự
Lê Thị Hoa
Đỗ Công Tráng
Lê Thị Phương Chi
Đặng Thị Kim Trúc
Võ Thị Thị Thanh Thúy
Võ Văn Hiếu
Nguyễn Hưởng
Bùi Quang Phước
Võ Thị Hồng Liên
Nguyễn Đăng Chương
Nguyễn Thị Trà Mi
Nguyễn Xuân Sang
Bùi Dũng
</t>
  </si>
  <si>
    <t>Tính cấp thiết: Có.
Tính mới và sáng tạo: Có.
Thể thức trình bày: Rõ ràng.
Phương pháp NC: phù hợp.
Mục tiêu NC: Đạt</t>
  </si>
  <si>
    <t>Về phương pháp nghiên cứu: Kết quả nghiên cứu cho thấy tỷ lệ không hài lòng là 25,8% do đó cần phân tích và đưa ra giải pháp cụ thể để cái thiện</t>
  </si>
  <si>
    <t xml:space="preserve">Nghiên cứu hình ảnh siêu âm 2D và siêu âm Duppler tĩnh mạch chi dưới ở bệnh nhân rối loạn Lippid máu đến khám và điều trị tại Bệnh Viện Phú Vang năm 2016
</t>
  </si>
  <si>
    <t xml:space="preserve">Hồ Thị Ngọc Anh
Nguyễn Minh Hùng
Phạm Quý
Đoàn Nguyễn Hoài Lê
Nguyễn Ái Thùy Phương
Trần Thị Thảo Quyên
Nguyễn Thị Diệu Huê
Tôn Nữ Thị Hoàng Trúc
Thái Đắc Trung
Phan Thị Mỹ Ly
Phạm Thị Lan Phương
Nguyễn Thị Thanh Tâm
Nguyễn Thị Thanh Nga
Diệp Thế Minh
Nguyễn Văn Hòa
</t>
  </si>
  <si>
    <t xml:space="preserve">Đánh giá thực trạng và đề xuất giải pháp quản lý chất thải rắn Y tế tại bệnh viện Phú vang năm 2016
</t>
  </si>
  <si>
    <t xml:space="preserve">Trần Đại Ái
Trương Như Sơn
Hoàng Trọng Quý
Nguyễn Minh Hùng
Đặng Văn Tuấn
Đoàn Quang Huy
Lê Thanh Hà
Lê Văn Bình
Dương Ngọc Khánh
Lê Thị Lành
Hồ Hữu Hoàng
Nguyễn Thị Thu Hồng
Hồ Văn Được
</t>
  </si>
  <si>
    <t xml:space="preserve">Tính cấp thiết: Có.
Tính mới và sáng tạo: Có.
Thể thức trình bày:  Tài liệu tham khảo cần sắp xếp lại theo năm xuất bản gồm các TLTK số 9, số 10. các số 28, 29, 30. Cần bổ sung phần phụ lục là Phiếu điều tra các khoa và bộ câu hỏi phỏng vấn nhân viên y tế. Trong các chương TQTL, ĐT và PPNC, Kết quả nghiên cứu, Bàn luận không viết chữ in hoa ở các mục lớn chỉ viết chữ thường in đậm. Phần kết luận phải viết lại theo 2 mục tiêu đã sữa bên dưới.
Phương pháp NC, các nội dung NC: đạt yêu cầu. Phải viết lại 2 mục tiêu của đề tài theo kết quả nghiên cứu như sau: 1. Đánh giá quy chế quản lý chất thải rắn y tế và kiến thức, thái độ, thực hành  thực hiện quy chế của nhân viên y tế bệnh viện Phú Vang năm 2016. Và mục tiêu 2. Tìm hiểu một số yếu tố liên quan đến kiến thức, thái độ và thực hành của nhân viên y tế về thực hiện quy chế quản lý chất thải rắn y tế. Mục 2.2.2.Cỡ mẫu nghiên cứu phải xác định tên của 13 khoa và loại các phòng chức năng; Đối tượng nghiên cứu phải nói rõ trong 127 cán bộ thì chọn 101 là người trực tiếp để đưa vào nghiên cứu và phải trình bày thành bảng cụ thể theo chức danh và theo 13 khoa nghiên cứu. Trong chương 3 Kết quả nghiên cứu cần bổ sung (n=?) vào tên các bảng 3.7; 3.8; 3.9; 3.10; 3.11.
Phạm vi áp dụng: Đề tài có thể áp dụng cho các địa phương khác.
</t>
  </si>
  <si>
    <t>Thể thức trình bày: - Trang 3, thừa 3 dòng11-13.
- Trang 6, dòng 16 các công thức hóa học viết chỉ số xuống thấp.
- Các TLTK số 13, 14, 21,23,35, 38 thiếu số trang của tài liệu trong tạp chí.
- Chữ viết tăt LCK viết nầm thành CKL trong toàn bộ báo cáo.
Phương pháp NC: Các bảng 3.13, 3.14, 3.21, 3.25, 3.27 có P &gt; 0,05. Cần đánh giá lại sự khác biệt là không có ý nghĩa thống kê trong các phần nhận xét và bàn luận liên quan.
Mục tiêu NC: Đạt.
Phạm vi áp dụng: Toàn ngành</t>
  </si>
  <si>
    <t xml:space="preserve">Nghiên cứu mô hình bệnh tật giai đoạn sơ sinh tại bệnh viện đa khoa Phú Vang năm 2016
</t>
  </si>
  <si>
    <t xml:space="preserve">Hoàng Trọng Quý
Nguyễn Thị Kiều Nhi
Trương Như Sơn
Đỗ Thị Kim Na
Trần Đại Ái
Lê Thị Thu Trang
Nguyễn Thị Ngọc
Võ Thị Mỹ
Lê Như Thùy Nhung
Lê Thị Liên
Nguyễn Thị Kim Sương
Nguyễn Thị Thanh Loan
</t>
  </si>
  <si>
    <t>Thể thức trình bày: Đạt
Phương pháp NC: Đạt.
Mục tiêu NC: Đạt</t>
  </si>
  <si>
    <t xml:space="preserve">Khảo sát thực trạng tai nạn thương tích và khả năng đáp ứng của ngư dân đánh bắt xa bờ tại 5 xã vùng biển huyện Phú Vang tỉnh Thừa Thiên Huế năm 2016
</t>
  </si>
  <si>
    <t>TTVCCC115</t>
  </si>
  <si>
    <t xml:space="preserve">Ngô Viết Sĩ
Dương Quang Minh
Nguyễn Nhật Nam
Trần Phan Quốc Bảo
Trần Đại Ái
Tôn Thất Chiểu
Hoàng Văn Đức
Nguyễn Hoàng Sa
Đỗ Văn Anh
Đoàn Thị Như Ý
Nguyễn Thị Thanh Ánh
Võ Hoàng Anh Thư
</t>
  </si>
  <si>
    <t xml:space="preserve">Tính cấp thiết: Cao
Tính mới và sáng tạo: Có.
Thể thức trình bày: Đầy đủ, ít lỗi..Chưa được chú ý khi phô to in ấn nên một số trang in lệch, mất chữ, không được thẩm mỹ. Các biểu đồ không màu nên không được rõ, đẹp; mất luôn cả ½, 2/3 hình dạng biểu đồ. Phần kiến nghị nên đánh số 1, 2, 3…
Phương pháp NC: Phương pháp điều tra, khảo sát được phỏng vấn với bộ câu hỏi đáp ứng các nội dung nghiên cứu đề ra
Mục tiêu NC: Đạt.
Hiệu quả và phạm vi áp dụng: Toàn ngành
</t>
  </si>
  <si>
    <t xml:space="preserve">Tính cấp thiết: Có.
Tính mới và sáng tạo: Chưa được rõ nội dung để đánh giá trên các yếu tố ảnh hưởng đến khả năng đáp ứng TNTT.
Thể thức trình bày: Các bảng số liệu và trước đó bố trí chưa đúng. Các phần mục chưa bố trí về số lượng trang.
Phương pháp NC: Việc sử dụng các phương pháp tính toán xử lý số liệu thực tế chỉ sử dụng phương pháp thống kê.
Mục tiêu NC: Chưa nêu lên được một số vấn đề liên quan đến khả năng đáp ứng TNTT.
 Hiệu quả và phạm vi áp dụng: Toàn ngành.
</t>
  </si>
  <si>
    <t xml:space="preserve">Tìm hiểu kiến thức, thái độ, hành vi của vị thành niên(10-19 tuổi) về sức khoẻ sinh sản tại 12 xã biển thuộc huyện Phú Lộc năm 2015
</t>
  </si>
  <si>
    <t xml:space="preserve">Đặng Nguyễn Xuân Quang.
Nguyễn Thị Nhung
 Ngô Đình Sử
 Dương Thế Vinh
Trương Nguyễn Khánh Linh
Cái Nữ Tâm Sương
</t>
  </si>
  <si>
    <t>Tính cấp thiết:  Chưa làm nổi bật.
Tính mới và sáng tạo: Chưa có.
Phương pháp NC: Không điều tra đối tượng như PPNC mà chỉ có 6/12 xã.
Công thức tính 384 mẫu NC nhưng số lượng mẫu là 400 học sinh là không hợp lý. Đối tượng 10-19 tuổi không có lý giải.
Mục tiêu NC: Không có kết quả và bàn luận ở mục tiêu 2.
Hiệu quả và phạm bi áp dụng: Chưa có gì mới để nhân rộng.</t>
  </si>
  <si>
    <t xml:space="preserve">Tình hình sinh con thứ ba
 trở lên ở phụ nữ trong độ tuổi sinh đẻ tại huyện Phú Vang tỉnh Thừa Thiê Huế năm 2015
</t>
  </si>
  <si>
    <t>TTDSKHHGĐ Huyện Phú Vang</t>
  </si>
  <si>
    <t xml:space="preserve">Nguyễn Văn Vũ
Dương Hữu Đức
Võ Thị Hồng Liên
Nguyễn Thị Thu Hà
Nguyễn Thị Thới
Nguyễn Thanh Tuấn
</t>
  </si>
  <si>
    <t>Tính cấp thiết: Nghiên cứu về tình hình sinh con thứ 3 trở lên đã được thực hiện nhiều, vấn đề cấp thiết là nghiên cứu ứng dụng các giải pháp để giảm sinh con thứ 3 trở lên.
Thể thức trình bày: Trình bày quá sơ sài phần đặt vấn đề không nên các mục tiêu, phần tổng quan quá sơ sài không dẫn chứng các bằng chứng cụ thể; phần kết quả và bàn luận gộp chung những bàn luận chưa sâu, chưa so sánh, đối chiếu các nghiên cứu khác để làm rõ vấn đề.
Phương pháp NC: Tên đề tài không xác định mục đích nghiên cứu nhăm làm gì: Đánh giá, khảo sát, nghiên cứu, ….về tình hình sinh con thứ 3 trở lên
- Không có phiếu nghiên cứu
- Thiết kế nghiên cứu chưa phù hợp: tiến cứu hay hồi cứu, 
Kết quả NC: tương ướng mục tiêu đề ra.
Phạm vi áp dụng: Đê xuất còn chung chung, không có tính khả thi.</t>
  </si>
  <si>
    <t xml:space="preserve">Tính cấp thiết: Có tính thời sự có tính ý nghĩa thực tiển cao đánh gái được tình hình sinh con thứ 3 tại huyện Phú Vang. Nhưng chưa trích dẫn số liệu.
Tính mới và sáng tạo: Đề tài không trùng lặp với các công trình khoa học đã công bố trên địa bàn từ trước đến nay.
Thể thức trình bày: Rõ ràng, Cấu trúc chưa phù hợp với một báo cáo nghiên cứu. Tài liệu tham khảo không được trích dẫn trong nội dung.
Phương pháp NC: khách quan và cận trọng cở mẫu đủ lớn để tích đại diện các tác giả đã tiến hành kiểm tra, khảo sát thị trường, thông tin bằng cách phỏng vấn và qua các báo cáo kết quả có độ tin cậy. Hạn chế: Chưa thiết kế bảng câu hỏi phỏng vấn. Cỡ mẫu ở phần kết quả không giống cở mẫu nghiên cứu.
Mục tiêu NC: Đề tài chưa có mục tiêu cụ thể, nội dung nghiên cứu chưa rõ ràng.
Hiệu quả và phạm vi áp dụng: Có hiệu quả, áp dụng trên địa bàn huyện Phú Vang.
</t>
  </si>
  <si>
    <t>Đánh giá hiệu quả điều trị vàng da tăng Bilirubin ở trẻ sơ sinh bằng phương pháp chiếu đèn huỳnh quang tại Bệnh viện huyện Quảng Điền</t>
  </si>
  <si>
    <t xml:space="preserve">Phạm Thị Xuân
Trương Đình Khoa
Nguyễn Phương Tuấn
Nguyễn Thị Hậu
Trần Thị Cẩm Vân
Nguyễn Thị Huệ
Nguyễn Thị Hợp
Hà Thị Mộng Thùy
Lê Quang
Trương Thị Quỳnh Anh
</t>
  </si>
  <si>
    <t>Tính cấp thiết: Có.
Tính mới và sáng tạo: không.
Thể thức trình bày: Đạt.
Phương pháp NC: Mẫu đại diện và quy trình nghiên cứu đạt.
Mục tiêu NC: Đạt.
Phạm vi áp dụng: Đơn vị.</t>
  </si>
  <si>
    <t>Đánh giá thực trạng chất lượng dược liệu lưu hành trên địa bàn tỉnh Thừa Thiên Huế từ năm 2014 đến năm 2016</t>
  </si>
  <si>
    <t xml:space="preserve">Hoàng Thị Lan Hương
Đặng Văn Khánh
Hà Xuân Cử 
Trần Công Dũng
Ngô Thị Thanh Xuân
Lê Thị Kim Chi
Nguyễn Trọng Hiếu
Nguyễn Thị Diễm Hồng
Hoàng Thế Thuận
Hoàng Thị Kim Thanh
Lê Quang Bình
Phan Thị Trâm Anh
Trần Thị Thu Hương
Trần Lê Thùy Linh
Nguyễn Trí
Nguyễn Thị Nga
Bùi Minh Bảo Linh
</t>
  </si>
  <si>
    <t>Tính cấp thiết: Có.
Thể thức trình bày: Đạt.
Phương pháp NC: Viết lại tên đề tài   “Đánh giá thực trạng Dược liệu trên địa bàn tỉnh thừa Thiên Huế từ năm 2014-2016”. Tài liệu tham khảo số 6 và 7 ghi sai, số 8 và 9 trùng nhau
Mục tiêu NC: Đạt</t>
  </si>
  <si>
    <t>Thể thức trình bày: Tên đề tài cần thêm cụm từ “Nghiên cứu tình hình dược liệu giả…” hợp lý hơn.
Phương pháp NC: Đối tượng, PPNC đạt tin cậy.
Mục tiêu NC: Tách kết luận và Kiến nghị riêng ra.
.Kết luận viết thành 2 phần theo nội dung của 2 mục tiêu.
Phạm vi áp dụng: Toàn ngành</t>
  </si>
  <si>
    <t>Nghiên cứu định lượng đồng thời Cafein và EGCG trong thực phẩm và thực phẩm chức năng có chứa trà xanh bằng phương pháp sắc ký lỏng hiệu năng cao (HPLC)</t>
  </si>
  <si>
    <t xml:space="preserve">Nguyễn Trọng Hiếu
Đặng Văn Khánh
Hà Xuân Cử 
Hoàng Thị Lan Hương
Trần Công Dũng
Lê Thị Kim Chi
Nguyễn Thị Diễm Hồng
Hoàng Thị Kim Thanh
Hoàng Thế Thuận
Lê Quang Bình
</t>
  </si>
  <si>
    <t>Tính cấp thiết: Có.
Tính mới và sán tạo: Có.
Thể thức trình bày: Chưa tốt.
Mục tiêu NC: Đạt</t>
  </si>
  <si>
    <t>Tính cấp thiết: Có.
Thể thức trình bày: - Tên đề tài ở trang bìa không kèm theo chữ viết tắt (HPLC) nên bỏ đi. 
- Tài liệu tham khảo cần  bổ sung năm xuất bản của các TLTK vào sau tên tác giả ở tất cả các tài liệu tham khảo số 3, số 4, số 12, số 13. Viết lại  tài liệu số 8 là đưa tên tác giả lên trước. - Cần bổ sung Trích dẫn từ tài liệu tham khảo nào của 3 bảng,2 hình  trong chương Tổng quan tài liệu. - Viết lại chương 2 là: Đối tượng và phương pháp nghiên cứu không có chữ nội dung và trong đối tượng cần bổ sung là các thực phẩm và thực phẩm chức năng lấy từ thành phố Huế do ai sản xuất; 
- Tác giả cần lưu ý là không được viết chữ in hoa trong các mục lớn của các chương mà phải viết chữ thường in đậm 
Phương pháp NC: - Chương 2: đối tượng và phương pháp nghiên cứu phải trình bày lại: 2.1. Đối tượng nghiên cứu: gồm đối tượng nghiên cứu, thời gian nghiên cứu, địa điểm nghiên cứu; 2.2. Phương pháp nghiên cứu: 2.3. Nội dung nghiên cứu; 2.4. Thiết bị dụng cụ và hóa chât; 2.5. Xử lý số liệu.  
-Trong chương 3 Kết quả nghiên cứu: tác giả phải sửa lại tất cả tên các hình thành biểu đồ. Phải có nhận xét dưới các biểu đồ ; Không nên để biểu đồ 3.5. Cắt 2 trang 24 và trang 25. .Hình 3.6 là sơ đồ không phải Hình phải viết lại và nên đưa vào trình bày ở chương 2 thì hợp lý hơn. 
- Trong chương 3 thiếu so sánh bàn luận với các tác giả khác .
- Đề tài có 2 mục tiêu cho nên kết luận chỉ có 2 kết luận tác giả cần viết lại.
Mục tiêu NC: Nhìn chung đạt.</t>
  </si>
  <si>
    <t xml:space="preserve">Ngiên cứu xác định đồng thời dư lượng styren và ethylbenzen trong hộp xốp polystyren (PS) tiếp xúc với thực phẩm bằng phương pháp sắc ký khí khối phổ
</t>
  </si>
  <si>
    <t xml:space="preserve">Nguyễn Tấn Sĩ
Đăng Văn Khánh 
Trần Công Dũng
Lê Anh Toàn
Đặng Thị Minh Hiền
Võ Thị Bạch Nhạn
Nguyễn Thị Nga
</t>
  </si>
  <si>
    <t>Tính cấp thiết: Có.
Thể thức trình bày: - Tên đề tài trong Đặt vấn đề và trang bìa khác nhau ở chữ GC-MS viết tắt không có chữ Sắc khí khối phổ và lưu ý trong tên đề tài ở trang bìa không kèm theo chữ viết tắt GCMS. 
- Tài liệu tham khảo cần  bổ sung năm xuất bản của các TLTK vào sau tên tác giả ở tất cả các tài liệu tham khảo.  
-Cần bổ sung phụ lục là Phương pháp bố trí thí nghiệm và một vài hình ảnh trong thực hiện đề tài.  
- Viết lại Chương 1: Tổng quan tài liệu; chương 2: Đối tượng và phương pháp nghiên cứu không có chữ nội dung; Chương 3 Sửa chữ Thảo luận thành chữ Bàn luận;  Kết luận nên tách kiến nghị ra một phần riêng.Và Tài liệu tham khảo nên tách riêng ra 1 trang không dính với Kiến nghị.
Phương pháp NC: - Chương 2: đối tượng và phương pháp nghiên cứu phải trình bày lại: 2.1. Đối tượng nghiên cứu: gồm đối tượng nghiên cứu, thời gian nghiên cứu, địa điểm nghiên cứu; 2.2. Phương pháp nghiên cứu: gồm thiết kế phương pháp , cỡ mẫu nghiên cứu, cách thức chọn mẫu Cần nói rõ là lấy bao nhiêu mẫu : ở kết quả trang 25 có nói 20 mẫu hộp xốp , hộp nhựa vậy lấy ở đâu? Bao nhiêu hộp nhựa bao nhiêu hộp xốp của ai sản xuất trong hay ngoài nước. 2.3. Nội dung nghiên cứu: cần nói rõ 2 bước của đề tài là nghiên cứu về xây dựng đường chuẩn tại Labô và bước 2 là nghiên cứu trên mẫu thu được tại thực địa2.4. Xử lý số liệu.
-Trong chương 3 Kết quả nghiên cứu: tác giả phải sửa lại tất cả tên các hình thành biểu đồ. Phải có nhận xét dưới các Bảng và biểu đồ theo quy định .Hình 3.17 là sơ đồ không phải Hình phải viết lại và nên đưa vào trình bày ở chương 2 thì hợp lý hơn. Phải đánh số lại trong chương 3: vì có 2 mục tiêu nghiên cứu thì có 2 mục lớn đó là 3.1. Xây dựng quy trình và 3.2. Áp dụng quy trình . Tác giả hầu như không so sánh bàn luận kết quả nghiên cứu của mình với các kết quả của các tác giả nghiên cứu trong và ngoài nước về thôi nhiễm Stryren và Ethylbenzen 
- Đề tài có 2 mục tiêu cho nên kết luận chỉ có 2 kết luận tác giả cần viết lại.
Mục tiêu NC: Đạt</t>
  </si>
  <si>
    <t>Tính cấp thiết: Có.
Thể thức trình bày: Chưa tốt.
Mục tiêu NC: Đạt</t>
  </si>
  <si>
    <t>Nghiên cứu xác định hàm lượng DEHA trong màng bọc thực phẩm PVC bằng phương pháp sắc ký khí khối phổ</t>
  </si>
  <si>
    <t xml:space="preserve">Võ Thị Bạch Nhạn
Đăng Văn Khánh 
Nguyễn Tấn Sĩ
Lê Anh Toàn
Trần Lê Thùy Linh
Ngô Thị Thanh Xuân
Phan Thị Trâm Anh
Bùi Minh Bảo Linh
Lê Minh Đức
</t>
  </si>
  <si>
    <t xml:space="preserve">Tính cấp thiết: Có.
Thể thức trình bày: - Tên đề tài trong Đặt vấn đề và trang bìa khác nhau ở chữ DEHA viết tắt không có chữ DI (2-Ethylhexyl) Adipate cần bổ sung cho đủ. 
- Tài liệu tham khảo cần viết lại  theo thứ tự A,B, C . Cần bổ sung năm xuất bản của các TLTK vào sau tên tác giả ở tất cả các tài liệu tham khảo.  
- Bỏ chữ Mở đầu mà thay bằng chữ Đặt vấn đề ở trang 6; Viết lại Chương 1: Tổng quan tài liệu; chương 2: Đối tượng và phương pháp nghiên cứu không có chữ nội dung; Chương 3 Sửa chữ Thảo luận thành chữ Bàn luận; Bỏ chương 4 vì Kết luận không có chương và nên tách kiến nghị ra một phần riêng.
Phương pháp NC: - Chương 2: đối tượng và phương pháp nghiên cứu phải trình bày lại: 2.1. Đối tượng nghiên cứu: gồm đối tượng nghiên cứu, thời gian nghiên cứu, địa điểm nghiên cứu; 2.2. Phương pháp nghiên cứu: gồm thiết kế phương pháp , cỡ mẫu nghiên cứu, cách thức chọn mẫu Cần nói rõ là lấy bao nhiêu mẫu ở các chợ tỉnh Quảng Trị, bao nhiêu ở chợ Thừa Thiên Huế, bao nhiêu ở chợ TP Đà Nẳng; cho biết lấy bao bì sản xuất trong nước là bao nhiêu và hàng các nước như Trung quốc, thái lan là bao nhiêu; 2.3. Nội dung nghiên cứu: cần nói rõ 2 bước của đề tài là nghiên cứu về xây dựng đường chuẩn tại Labô và bước 2 là nghiên cứu trên mẫu thu được tại thực địa2.4. Xử lý số liệu.
-Trong chương 3 Kết quả nghiên cứu: tác giả phải đánh số lại các bảng là 3.1. trang 22; sửa lại hình 4 Thành Biểu đồ 3.1 trang 23; và tương tự các bảng phải sủa là 3.2, 3.3, hình 5 là biểu đồ 3.2; hình 7 thành biểu đồ 3.3…. trong toàn bộ kết quả nghiên cứu. Tác giả hầu như không so sánh bàn luận kết quả nghiên cứu của mình với các kết quả của các tác giả nghiên cứu trong và ngoài nước về thôi nhiễm DEHA. 
- Do không biết lấy ở chợ các tỉnh là bao nhiêu mẫu , mẫu trong nước là bao nhiêu, mẫu nước ngoài là bao nhiêu cho nên kết quả ở biểu đồ  3.7(hình 11) trang 34 không kết luận được địa phương nào có tỷ lệ cao, sản phẩm trong hay ngoài nước cao. 
-Do đề tài không có mục tiêu nghiên cứu cho nên tác giả chỉ mới kết luận được là đã khảo xác xây dựng được quy trình xét nghiệm DEHA mà thôi .
Mục tiêu NC: Bổ sung các mục tiêu NC của đề tài vào trong Đặt vấn đề vì đề tài không có mục tiêu NC.
</t>
  </si>
  <si>
    <t>Không xây dựng mục tiêu nghiên cứu</t>
  </si>
  <si>
    <t xml:space="preserve">Nghiên cứu kết quả điều trị đục thể thủy tinh nhân nâu đen bằng phẫu thuật Phaco tại Bệnh viện Mắt Huế
</t>
  </si>
  <si>
    <t xml:space="preserve">Nguyễn Thế Hùng
Phạm Minh Trường
Phan thị Anh Mai
Lê Thị Mỹ Hạnh
Nguyễn Thị Hòa
Nguyễn Thị Thanh Trúc
</t>
  </si>
  <si>
    <t xml:space="preserve">Nghiên cứu đặc điểm lâm sàng, cận lâm sàng của bệnh võng mạc đái tháo đường, tắc tĩnh mạch trung tâm võng mạc và kết quả điều trị bằng tiêm Avastin nội nhãn tại Bệnh viện Mắt Huế
</t>
  </si>
  <si>
    <t>Phan Thị Thanh Thanh
Nguyễn Thị Thanh Trúc
Nguyễn Thị Thanh Thúy
Võ Tường Huy
Hoàng Nữ Minh Hương
Trần Hoàng Cầm
Nguyễn Thị Quý
Võ Nguyễn Thủy Tiên
Trương Thị Cẩm Trang
Nguyễn Thị Ba Hồng</t>
  </si>
  <si>
    <t xml:space="preserve">Nghiên cứu một số yếu tố liên quan đến hài lòng bệnh nhân điều trị nội trú tại Bệnh viện Mắt Huế
</t>
  </si>
  <si>
    <t xml:space="preserve">Lê Thị Thùy Trang
Hồ Hoàng Phương Thảo
Lương Thanh Sơn
Cao Xuân Hải
Lê Trương Phương Anh
Dương Thị Hồng Nhung
</t>
  </si>
  <si>
    <t>Tính cấp thiết: Có.
Tính mới và sáng tạo: Không.
Thể thức trình bày: Được.
Phương pháp NC: pháp tính toán chính xác,  thực hiện các quy trình nghiên cứu đúng yêu cầu,  các mẫu thí nghiệm, các số liệu điều tra khảo sát tốt.
Phạm vi áp dụng: Đơn vị.</t>
  </si>
  <si>
    <t xml:space="preserve">Tính cấp thiết: Chưa nêu được các cơ sở dữ liệu để cho thấy tính phổ biến và cấp thiết của vấn đề nghiên cứu.
Tính mới và sáng tạo: Đề tài đã được thực hiện ở nhiều nơi.
Thể thức trình bày: Nhiều lỗi chính tả, lỗi đánh máy (trang 20,21,30,32)
Phương pháp nghiên cứu: Bộ câu hỏi phỏng vấn không có câu hỏi mở nên hạn chế trong khai thác thông tin từ đối tượng.
Mục tiêu nghiên cứu: Mục tiêu 2 kết luận yếu tố liên quan dựa trên p&lt;0,05 , không phải 0,5.
Hiệu quả và phạm vi áp dụng: Đánh giá thông tin thu thập chưa chính xác nên đề tài chỉ ứng dụng được trong phạm vi ngành.
</t>
  </si>
  <si>
    <t>Tìm hiểu thực trạng, kiến thức, thái độ và hành vi sử dụng nhà vệ sinh của người dân tại huyện A Lưới năm 2016</t>
  </si>
  <si>
    <t xml:space="preserve"> Phan Đăng Tâm
Lê Trung Quân
Nguyễn Văn Cương
Ngô Thị Trà My
Hồ Bách Thắng
Hồ Thị Huệ
Phạm Thị Thanh Tâm
</t>
  </si>
  <si>
    <t>Tính cấp thiết: Chưa nêu được tính cấp thiết của vấn đề nghiên cứu. Chưa nêu được lý do vì sao chọn thị trấn Khe tre và xã Phong Chương để nghiên cứu.
Tính mới và sáng tạo: Tác giả đã cố gắng nói lên tính cấp thiết của vấn đề nghiên cứu tuy nhiên văn phong đặt vấn đề chưa phù hợp, mang tính bàn luận, đặt vấn đề chưa logic.
Thể thức trình bày: Thiếu giải thích chữ viết tắt.
Nhiều lỗi chính tả
Trình bày bàn luận không bám theo đề mục của kết quả NC
Phương pháp NC: Tác giả cần tham khảo thêm cách trình bày “Đối tượng và phương pháp nghiên cứu”
Không thấy tác giả trình bày tiêu chí thế nào là kiến thức đúng, hành vi đúng nhưng trong bàn luận lại đưa ra</t>
  </si>
  <si>
    <t xml:space="preserve">Khảo sát kiến thức, thực hành phòng biến chứng tăng huyết áp và một số yếu tố liên quan ở bệnh nhân tăng huyết áp đang điều trị ngoại trú tại Trung tâm y tế huyện Phong Điền, Thừa Thiên Huế, năm 2016
</t>
  </si>
  <si>
    <t xml:space="preserve">Nguyễn Văn Cương
Phan Đăng Tâm
Thái Văn Khoa
Phan Văn Quý
Nguyễn Bá Phi Diễn
Trần Thị Thu Hằng
Nguyễn Ngọc Trung
Nguyễn Thị Hoài Phương
</t>
  </si>
  <si>
    <t>Thể thức trình bày: Kết luận ngắn quá, nên viết thành 2 phần theo nội dung của 2 mục tiêu.
Phương pháp NC: Đối tượng, PPNC đạt tin cậy.
Mục tiêu NC: Đạt
Phạm vi áp dụng: Toàn ngành</t>
  </si>
  <si>
    <t>Nghiên cứu chỉ định mổ lấy thai tại bệnh viện Đa khoa Chân Mây</t>
  </si>
  <si>
    <t xml:space="preserve">Hoàng Văn Thám 
Ngô Văn Dũng 
Đoàn Văn Hiệp 
Nguyễn Quang Phú 
Lê Chiêu Hùng 
Trần Thị Hạnh 
Hoàng Thị Mỹ Thơm
Võ Thị Thu Thủy
</t>
  </si>
  <si>
    <t>Tính cấp thiết của đề tài: Có, vì xu hướng chỉ định mổ lấy thai hiện nay quá rộng rãi.
Tính mới và sáng tạo: Đạt.
Thể thức trình bày: Bổ sung tài liệu nghiên cứu
Trong cách bảng chưa tính tỷ lệ %, nhưng trng bàn luận có tỷ lệ %. (Đề nghị đưa tỷ lệ vào bảng nghiên cứu)
Các chỉ số và biến số nghiên cứu chưa có tính thuyết phục. (VD: bất thượng xương chậu khác con to)
Đạt mục tiêu nghiên cứu: Đạt
Hiệu quả và phạm vi áp dụng: Toàn ngành.</t>
  </si>
  <si>
    <t>Tính cấp thiết: Cần nêu rõ: Mổ lấy thai là phẫu thuật cấp cứu được thực hiện khi có những nguy cơ có thể gây tử vong cho mẹ hoặc con và có những hạn chế cho con và mẹ .
Tính mới và sáng tạo: MLT là phẫu thuật thường quy và chỉ định được quy định rõ trong chuẩn quốc gia cũng như các giáo trình, hiện nay BYT và Hội Sản Phụ khoa thế giới và Việt Nam đang khuyến khích các cang thiệp nhằm tăng tỷ lệ đẻ đường âm đạo với các kỹ thuật: đẻ không đau, đẻ trong môi trường nước …để tạo cơ chế sinh lý tự nhiên, tạo điều kiện tốt nhất cho trẻ và mẹ.
Thể thức trình bày: Phần tổng quan còn thiếu phần giải phẫu quá trình phát triển của thai, phần phụ; các phương pháp đẻ..
Phương pháp NC: Các mục tiêu không nên để thời gian nghiên cứu vào
- Vì MLT có hững hạn chế đối với trẻ sơ sinh và mẹ, cần khảo sát những yếu tố này trong nghiên cứu này.
Mục tiêu NC: Đạt</t>
  </si>
  <si>
    <t>Khảo sát tình hình sử dụng kháng sinh tại Bệnh viện Đa khoa Chân Mây</t>
  </si>
  <si>
    <t xml:space="preserve">Trần Hữu Châu Toàn 
Lê Hữu Huy 
Trần Thị Thảnh 
Huỳnh Thị Phương Nhi 
Nguyễn Thụy Ngọc Quỳnh 
Lê Thị Kiều Oanh 
Phan Thị Ngọc Ánh
Nguyễn Công Sơn
Nguyễn Tá Uý
</t>
  </si>
  <si>
    <t>TÍnh cấp thiết: Cần sử dụng dấu phẩy trong các chữ số thập phân.
Phương pháp NC: Thiếu công thức và cách tính cỡ mẫu.
Mục tiêu NC: Đạt.
Phạm vi áp dụng: Toàn ngành</t>
  </si>
  <si>
    <t>Phương pháp NC: Tác giả không nêu lý do vì sao chọn cở mẫu là 309, vì sao chọn khoản cách mẫu là 5
- Chưa  bàn luận về tình hình sử dụng thuốc KS tại BV đã an toàn và hợp lý hay chưa để có đề xuất và kiến nghị</t>
  </si>
  <si>
    <t>Nghiên cứu mô hình bệnh tật và nhu cầu tiếp cận dịch vụ y tế của người cao tuổi đến khám, chữa trị tại bệnh viện Đa khoa Chân Mây</t>
  </si>
  <si>
    <t xml:space="preserve">Trương Văn Hiếu
 Hoàng Thảo Nguyên
Nguyễn Thị Trúc Ly
Trương Thị Thùy Dương 
Nguyễn Thị Thanh Loan 
Dương Thị Lài 
Mai Thị Hoàng Uyên
Nguyễn Thị Thu Thủy
Lê Thị Ngọc Ly
</t>
  </si>
  <si>
    <t xml:space="preserve">Tính cấp thiết: Có.
Tính mới và sáng tạo: Tương đối.
Thể thức trình bày; Đầy đủ
-Phần đặt vấn đề, phần tổng quan tài liệu khá đầy đủ.
- Ít lỗi chính tả
- Các bảng kết quả rõ ràng.
- Biểu đồ màu sắc đẹp, rõ
-TLTK có cả phần tiếng Việt, Tiếng Anh, sắp xếp đảm bảo thứ tự
- Bảng danh mục viết tắt trong đề cương đề nghị đổi lại Bảng danh mục viết tắt trong đề tài (hay chỉ càn ghi Bảng danh mục viết tắt là đủ.
-Danh mục này cần xếp theo A, B, C…
- Phần Tổng quan tài liệu:nên đưa một số nghiên cứu trong và ngoài nước liên quan đề tài.
-ở PHẦN KẾT QUẢ:Cách viết tên bảng, biểu đồ; Tên bảng ghi ở trên của bảng, tên biểu đồ ghi dưới biểu đồ
-Phần kết quả: Mỗi kết quả chỉ thể hiện hoặc bảng, hoặc biểu đồ, Không dung vừa bảng, vừa biểu đồ cho 1 kết quả
- Mục 3.1.3., và mục 4.1.3 Trình độ văn hóa chỉnh lại Trình độ học vấn
- Danh sách BN tham gia nghiên cứu: để đảm bảo bí mật riêng tư tên BN cần xóa phần sau chỉ viết 1 chữ cái đầu, hoặc kèm phụ âm nếu có.( Không đẻ nguyên tên)
Phương pháp NC: Không ghi phương pháp NC thuộc NC gì. Không có tiêu chuẩn chọn BN, tiêu chuẩn loại trừ.
Mục tiêu NC: Đạt.
Hiệu quả và phạm vi áp dụng: Trong ngành
</t>
  </si>
  <si>
    <t>Tính cấp thiết: Có.
Thể thức trình bày: Tốt.
Phương pháp NC: Tính khoa học, đúng yêu cầu, số liệu xử lý tốt.
Mục tiêu NC: Đạt.
Phạm vi áp dụng: Ngành</t>
  </si>
  <si>
    <t>Nghiên cứu tình hình đục thuỷ tinh thể tại huyện A Lưới, tỉnh Thừa Thiên Huế năm 2016’’</t>
  </si>
  <si>
    <t xml:space="preserve">Lê Quang Phú
Hồ Bách Thắng
Nguyễn Thị Hoài Phượng
Trần Ngọc Lánh
Nguyễn Cao Vĩnh Uyên
Trần Thị Phan
Lê Đức Quý
Hồ Thị Huệ
Trần Thị Bích Thủy
Mai Thị Sữa
Dương Đình Quang Duy
Tân Thiên Liêm
Lê Minh Nương
Nguyễn Thị Chưng
Lê Thị Khánh
Phạm Trường Giang.
</t>
  </si>
  <si>
    <t xml:space="preserve">Tính cấp thiết: Có. Vì đục thủy tinh thể là nguyên nhân gây mù hàng đầu hiện nay ở Việt Nam cũng như trên thế giới. Mục tiêu 1 của đề tài có đưa ra tỷ lệ đục thủy tinh thể đã mổ nhưng trong nghiên cứu phân tích không hợp lý.
Tính mới và sáng tạo: Đã có nhiều NC về tỷ lệ đục TTT.
Thể thức trình bày: Lỗi chính tả, chữ bị cách quảng, có trang để trống, chú thích tài liệu tham khảo chưa chính xác.
Phương pháp NC: Phiếu điều tra thiên về câu hỏi quá nhiều, phần khám bệnh phát hiện đục thủy tinh thể chưa thể hiện rõ .Số lượng điều tra là 808 / tổng số dân là 49.287 chưa thuyết phục, cuộc điều tra này bắt buộc có bs CK mắt để khám phát hiện bệnh đục thủy tinh thể trong khi ĐTV gồm cả y, bác sĩ của các trạm y tê dẫn đến kết quả điều tra không hợp lý với tỷ lệ đục TTT là 11,8 %, như vậy A Lưới hiện tại sẽ có 5.815 bn bị Đục TTT và cao hơn 10 lần so với số liệu điều tra khác.
Mục tiêu NC: Phần mục tiêu 1 đưa vào thêm tỷ lệ đục thủy tinh thể đã mổ chưa hợp lý.
Hiệu quả áp dụng: Khó triển khai ở các huyện.
</t>
  </si>
  <si>
    <t xml:space="preserve">Tính cấp thiết: Chưa nêu được dữ liệu để cho thấy tính cấp thiết của vấn đề.
Tính mới và sáng tạo: Đề tài đã được thực hiện ở nhiều nơi.
Thể thức trình bày: Font chữ chưa được thống nhất.
Phương pháp nghiên cứu: Chưa thực hiện phương pháp quan sát để đánh giá thực hành phòng chống đục TTT.
Mục tiêu nghiên cứu: Đạt 2 mục tiêu nghiên cứu.
Hiệu quả và phạm vi áp dụng: Phương pháp thực hiện chưa hoàn chỉnh nên đề tài chỉ ứng dụng được trong phạm vi ngành.
</t>
  </si>
  <si>
    <t>Đánh giá kết quả phẫu thuật Z_ plasty tại bệnh viện huyện A Lưới năm 2016’’</t>
  </si>
  <si>
    <t xml:space="preserve">Hồ Bách Thắng
Nguyễn Thành Long
Hà Thị Sang
Trần Văn Tâm
Hồ Thị Huệ
Hồ Thanh Lệ
Trần Công Dũng
Võ Văn Hoành
Nguyễn Ngọc Thanh
Nguyễn Văn Thanh
Trần Anh Quyết
Nguyễn thị Hoài Phượng
Trần Thuấn
Dương Minh Trí
Lê Minh Nương
</t>
  </si>
  <si>
    <t>Tính cấp thiết: Chưa nêu nổi bật vì sao NC lĩnh vực này.
Tính mới và sáng tạo: Đề tài chỉ NC mô tả đánh giá công việc tiến hành từng quy trình, cung đoạn; thiếu đánh giá kết quả tổng thể.
Thể thức trình bày: Phần tổng quan: Tác giả cung cấp những thông tin về chăm sóc sóc người bệnh, thiếu những thông tin về kỹ thuật can thiệp trong NC, các biến chứng có thể xảy ra, quy trình theo dõi khi làm kỹ thuật này...Phần bàn luận: quá ngắn và không liên quan đến các kết quả NC đem lại.Thiếu trích dẫn tài liệu.
Đối tượng NC: tác giả nêu không cụ thể và không phù hợp với Nội dung NC là những bệnh nhân có vết thương bàn ngón tay có chỉ định phẫu thuật. Cần điều chỉnh PPNC: Thực hiện PPNC mô tả, có can thiệp, không có nhóm chứng. Tác giả chưa xây dựng được các tiêu chí đánh giá cụ thể. Chỉ mô tả công việc.
Mục tiêu NC:đạt được rất hạn chế.
Hiệu quả và phạm vi: Hạn chế.</t>
  </si>
  <si>
    <t>Nghiên cứu tình hình tăng huyết áp ở người từ 40 tuổi trở lên tại 5 xã thuộc khu vực biên giới của huyện A Lưới, tỉnh Thừa Thiên Huế năm 2016’’</t>
  </si>
  <si>
    <t xml:space="preserve">Lê Đức Quý
Mai Thị Sữa
Hồ Thanh Lệ
Lê Thị Kim Chi
Lê Văn Khay
Lê Thị Ngọc Hà
Lê Thị Diễm Phúc
Lê Thị Ngái
Lê Thị Diệu Hồng
Nguyễn Thị Sơn Ca
Đặng Hà
Hồ Văn Tưn
Hồ Thị Hoa
Phạm Quang Chí
</t>
  </si>
  <si>
    <t>Tính cấp thiết: Có.
Tính mới và sáng tạo: Có cả tiến so với phương pháp trước đây, mức độ tốt.
Thể thức trình bày: Đạt.
Phương pháp NC: Đối tượng, PPNC đạt tin cậy 
Mục tiêu NC: Đạt
Phạm vi áp dụng: Toàn tỉnh.</t>
  </si>
  <si>
    <t>Phương pháp NC: Nghiên cứu thêm các yếu tố liên quan như BMI và Vòng bụng, vòng mông thì đề tài sẽ khá hoàn chỉnh</t>
  </si>
  <si>
    <t>Đánh giá sự hài lòng của người bệnh nội trú tại bệnh viện A Lưới Tỉnh Thừa Thiên Huế, năm 2016 ”</t>
  </si>
  <si>
    <t xml:space="preserve">Hồ Thị Huệ
Hồ Bách Thắng
Mai Thị Sữa
Nguyễn Văn Thứ
Phạm Văn Trung
Lê Hoàng An
Dương Văn Phước
Nguyễn Thị Thúy Hà
Nguyễn Thị Xuân Tình
Lê Thị Hồng Nga
Phan Thị Thơi
Hà Thị Sang
Lê Thị Bích Liên
Châu Thị Thiện
</t>
  </si>
  <si>
    <t xml:space="preserve">Tính cấp thiết: Có.
Tính sáng tạo: Tốt.
Thể thức trình bày: Đẩy đủ. Lời văn trôi chảy, mạch lạc. Bảng biểu đồ rõ, đẹp, Hạn chế: Trong đề tài viết tắt nhiều nhưng không có Bảng danh mục chữ viết tắt trước trang Mục lục.
-Trang Mục lục đặt trước đề tài( Trước phần Đặt vấn đề)
-Phần sơ đồ trang 7 ở phí dưới cần ghi Sơ đồ...
Phương pháp NC: tính khoa học cao. Cỡ mẫu đạt yêu cầu.
Bộ câu hỏi chia nhiều mức độ trả lời để phỏng vấn. Phần tiêu chuẩn loại trừ nên thêm một số đối tượng ví dụ BN không có thể làm chủ hành vi, nhận thức, hay bệnh nhi nhỏ tuổi...
Mục tiêu NC: Đạt.
Phạm vi áp dụng: Trong ngành.
</t>
  </si>
  <si>
    <t xml:space="preserve">Phương pháp nghiên cứu: Tốt. Phân tích rất chặt chẽ.Sử dụng hệ số tương
quan r và hệ số p có ý nghĩa
</t>
  </si>
  <si>
    <t>Nghiên cứu đặc điểm lâm sàng rối loạn ngôn ngữ sau tai biến mạch máu não tại Bệnh viện PHCN tỉnh Thừa Thiên Huế giai đoạn 2016-2017</t>
  </si>
  <si>
    <t>Bệnh viện PHCN</t>
  </si>
  <si>
    <t xml:space="preserve">Nguyễn Quang Hiền
Lê Thanh Hải
Trần Công Chính
Phạm Thị Thu Hiền
Phan Thị Minh Tuyết
Hà Thị Huệ
Lê Thị Nhung
Nguyễn Thị Phùng Diễm
Trần Thị Khánh Vân
Nguyễn Thị Ngọc Anh
Nguyễn Văn Hàng
Lê Thị Xuân
Nguyễn Thanh Hải
Nguyễn Thị Ánh Nhật
Đặng Xuân Tùng
</t>
  </si>
  <si>
    <t>Nghiên cứu hiệu quả điều trị trẻ khiếm thính có mang máy trợ thính tại Bệnh viện PHCN tỉnh Thừa Thiên Huế năm 2016-2017</t>
  </si>
  <si>
    <t>Nghiên cứu một số yếu tố nguy cơ của trẻ bại não tại Bệnh viện PHCN tỉnh Thừa Thiên Huế</t>
  </si>
  <si>
    <t>Đánh giá hiệu quả bài tập duỗi McKenzie kết hợp với vật lý trị liệu trong điều trị thoát vị đĩa đệm cột sống thắt lưng tại Bệnh viện PHCN tỉnh Thừa Thiên Huế năm 2016</t>
  </si>
  <si>
    <t>Tính cấp thiết: Có.
Tính mới và sáng tạo: Có cả tiến so với phương pháp trước đây, mức độ tốt.
Thể thức trình bày: Thiếu bảng chữ viết tắt
Phương pháp NC: Thiếu giới thiệu đối tượng nghiên cứu (số lượng, nghiên cứu ở đâu...)
Mục tiêu NC: Có 2 kết luận, có cần bổ sung thêm mục tiêu 1 liên quan đặc điểm lâm sàng của bệnh nhân TVĐĐ CSTL...
Phạm vi áp dụng: Toàn tỉnh.</t>
  </si>
  <si>
    <t>Tính cấp thiết: Có tính thực tiễn.
Tính mới và sáng tạo: Có.
Phương pháp NC: Phù hợp. 
Mục tiêu NC: Đạt.</t>
  </si>
  <si>
    <t>Nghiên cứu điện cơ đồ hai chi dưới ở bệnh nhân thoát vị đĩa đệm do thoái hóa cột sống thắt lưng tại Bệnh viện Trung ương Huế và Bệnh viện PHCN tỉnh Thừa Thiên Huế năm 2016</t>
  </si>
  <si>
    <t xml:space="preserve">Trần Công Chính
Nguyễn Quang Hiền
Lê Thanh Hải
Lê Quang Đoàn
Trần Thị Ngọc Hân
Phạm Thị Hồng Nhung
Đặng Văn Thân
Phan Vĩnh Đức
Trương Quang Định
Nguyễn Thị Kim
Nguyễn Mạnh Hà
Dương Thị Hiền
Trần Thị Lý
Trương Thị Trân Châu
Phạm Thị Như Ngọc
</t>
  </si>
  <si>
    <t xml:space="preserve">Tính cấp thiết: Cao.
Tính mới và sáng tạo: Cao.
Thể thức trình bày: - Dưới các hình ảnh, các sơ đồ cần ghi số thứ tự. Mắc khá nhiều lỗi chính tả. Trong cùng 1 kết quả vừa dùng bảng, vừa dùng biểu đồ. 
Phương pháp NC: Máy đo điện cơ nên mô tả model, nguồn gốc sản xuất. Cần cập nhật các kết quả NC mới. Đối tượng và phương pháp nghiên cứu thì địa điểm là ở BV.TW Huế và BV.PHCN, nhưng trong phần kết luận lại là ở BV.TW Huế và BV. Trường Đại học Y Dược Huế.
Mục tiêu NC: Đạt.
Phạm vi áp dụng: Ngành
</t>
  </si>
  <si>
    <t>Tìm hiểu kiến thức và thái độ thực hành chăm sóc trẻ bại não của các bà mẹ tại Bệnh viện PHCN tỉnh Thừa Thiên Huế</t>
  </si>
  <si>
    <t>Đánh giá kiến thức, thái độ và thực hành của thư ký chương trình PHCN dựa vào cộng đồng tuyến xã tỉnh Thừa Thiên Huế năm 2016</t>
  </si>
  <si>
    <t>Thể thức trình bày: Mục tiêu 1 đưa vào một số   kết luận không cần thiết dẫn đến không nổi bật được kết quả nghiên cứu.
Phương pháp NC:Đối tượng nghiên cứu nên chọn thời gian công tác phục hồi chức năng.
Mục tiêu NC: - Mục tiêu nghiên cứu chưa xác thực với đề tài cần sửa đổi:
- Mục tiêu 1: đánh giá thực trạng thư ký chương trình PHCN đưa vào cộng đồng tuyến xã tại tỉnh Thừa Thiên Huế
- Mục tiêu 2: Khảo sát liên quan kiến thức, thái độ và thực hành của thư ký chương trình PHCN tuyến xã. 
Hiệu quả và phạm vi áp dụng: Kiến nghị dài.
1. Chính phủ (Sở y tế).
2. UBND tỉnh Thừa Thiên Huế (Sở y tế).
3. Các ban ngành.</t>
  </si>
  <si>
    <t>Tính cấp thiết: Có.
Tính mới và sáng tạo: Chưa.
Thể thức trình bày: Đạt.
Phương pháp NC: phương pháp tính toán, trang thiết bị đã sử dụng tốt;  việc thực hiện các quy trình nghiên cứu, thí nghiệm, tính đại diện của các mẫu thí nghiệm đạt yêu cầu,
Mục tiêu NC: Đạt.
Hiệu quả và phạm vi áp dụng: Tại đơn vị.</t>
  </si>
  <si>
    <t>Khảo sát nồng độ acid uric huyết thanh ở bệnh nhân tăng huyết áp đang điều trị tại Bệnh viện PHCN tỉnh Thừa Thiên Huế năm 2016</t>
  </si>
  <si>
    <t xml:space="preserve">Hoàng Thị Giang
Nguyễn Thái Long
La Vĩnh Cường
Nguyễn Văn Trình
Phạm Thị Thanh Hương
Hồ Thị Sửu
Hồ Việt Khánh
Cao Thị Lan Anh
Nguyễn Mạnh Hà
Phan Vĩnh Đức
Phạm Thị Hồng Nhung
Nguyễn Thị Như Hoa
Hà Thị Huệ
Nguyễn Thị Kim
</t>
  </si>
  <si>
    <t>Tính cấp thiết: Có. 
Tính mới và sáng tạo: Chưa.
Thể thức trình bày: Bảng 3.1  phân theo độ tuổi chung, nhưng đề tài phân theo những người bị bệnh nên không chính xác .
Phương pháp NC: phương pháp nghiên cứu cho tất cả 60 bệnh, chứ không chỉ những bệnh có kèm theo mới đưa vào nghiên cứu.
Mục tiêu NC: Đạt.
Phạm vi áp dụng: Đơn vị.</t>
  </si>
  <si>
    <t xml:space="preserve">Đánh giá kiến thức thái độ thực hành (KAP) phòng chống HIV/AIDS và thực trạng nhu cầu truyền thông phòng chống HIV/AIDS của dân tộc thiểu số từ 15-49 tuổi huyện A Lưới năm 2016.
</t>
  </si>
  <si>
    <t xml:space="preserve">Nguyễn Lê Tâm
Trần Thị Ngọc
Lê Quang Phú
Thân Nguyên Tám 
Thân Thị Mỹ Dung
Lý Văn Sơn
Đoàn Chí Hiền
Nguyễn Văn Mỹ
Lê Xuân Kỳ
Phan Thị Diễm Ly
Bùi Thị Kiều Linh
Trần Thị Thu Hằng
Lê Tấn Trai
Lê Hoàng Phú
Lê Thị Lệ Thủy
</t>
  </si>
  <si>
    <t>Tính cấp thiết: Có.
Tính sáng tạo: Có.
Thể thức trình bày: - Tên đề tài phải có dấu phẩy ở các chữ kiến thức, thái độ, thực hành và bỏ chữ viết tắt (KAP). Trong 2 mục tiêu của đề tài ở trang 2 phải thêm năm 2016 vào cuối 2 mục tiêu. 
-Tài liệu tham khảo cần viết lại theo Thứ tự A,B,C gồm 7 tài liệu tham khảo tiếng Việt.
-Phải bổ sung phần phụ lục là các phiếu khảo sát kiến thưc, thái độ, thực hành và phiếu điều tra thực trạng truyền thông 
Phương pháp NC: - Trong phần Tổng quan tài liệu cần bổ sung 1 mục mới 1.3. Vài nét về địa phương nghiên cứu: Huyện A Lưới. 
- Chương 2:Phải viết lại là Đối tượng và phương pháp nghiên cứu; 2.1. Đối tượng nghiên cứu: gồm đối tượng nghiên cứu, thời gian nghiên cứu, địa điểm nghiên cứu.Mục 2.2. Phương pháp nghiên cứu: Gồm thiết kế nghiên cứu; Cỡ mẫu nghiên cứu, cách thức chọn mẫu. 2.3. Nội dung nghiên cứu; 2.4. Kỹ thuật thu thập thông tin2.5. Tiêu chí đánh giá; 2.6. Xử lý số liệu; 2.7. Hạn chế sai số; 2.7. Đạo đức nghiên cứu… 
- Tác giả phải giải thích vì sao chọn đối tượng nghiên cứu là từ 15-49 tuổi .
-Trong chương 3 Kết quả nghiên cứu: Phải thêm số 3 vào như bảng 3.1, 3.2,cho đến  3. 28. 
- Các bảng không có tên sau các bảng 3.11; 3.12 cần đưa lại vào bảng 3.11 và 3.12 không nên trình bày kiểu như vậy. 
- Các điều tra định tính nên đưa vào phần bàn luận vì trong chương Bàn luận không có các nội dung này được trình bày.
- Trong mục tiêu 1: có đề ra nghiên cứu thực hành của đối tượng nhưng hầu như không có trong kết quả nghiên cứu, trong Bàn luận và trong kết luận cần bổ sung vào.
Mục tiêu NC: Đạt
Hiệu quả và phạm vi áp dụng: Đề tài có thể áp dụng cho các địa phương khác.</t>
  </si>
  <si>
    <t>Tính cấp thiết: Có
Tính mới và sáng tạo: Đạt.
Thể thức trình bày: - Chỉnh lại chương 2. Đối tượng và phương pháp nghiên cứu cho đúng thể thức
- Bổ sung phiếu nghiên cứu.
Phương pháp NC: tạm được.
Mục tiêu NC: Đạt.
Phạm vi áp dụng: vừa phải</t>
  </si>
  <si>
    <t xml:space="preserve">Đánh giá thực trạng vệ sinh an toàn thực phẩm tại bếp ăn tập thể của các công ty, xí nghiệp trên địa bàn tỉnh Thừa Thiên Huế </t>
  </si>
  <si>
    <t xml:space="preserve">Hồ Văn Tuấn
Nguyễn Ngọc Diễn
Trần Thị Kim Phố
Dương Xuân Hồng
Huỳnh Trường Ngọ
Võ Đông Nhật
Nguyễn Thị Thủy
Trương Thị Lan Hương
Lê Viết Thận
</t>
  </si>
  <si>
    <t>Mục tiêu NC: Đạt.
Phạm vi áp dụng: Toàn ngành.</t>
  </si>
  <si>
    <t>Đánh giá sự thay đổi hành vi và công tác can thiệp giảm tác hại ở nhóm nam tiêm chích ma túy tại thành phố Huế từ năm 2012 - 2016</t>
  </si>
  <si>
    <t xml:space="preserve">Lý Văn Sơn
Lê Hữu Sơn
Đoàn  Chí Hiền
Nguyễn Văn Mỹ
Thân Thị Mỹ Dung
Lê Văn Vinh
Nguyễn Chí Hùng
Hoàng Thị Kim Thư
Bùi Thị Kiều Linh
Phan Minh Nhân
Phùng Thị Bảo Châu
Trần Hoàng Thảo Ly
Trương Thị Mỹ Thanh
Đào Thị Thanh Vân
Phan Thị Diễm Ly
Hồ Bách
</t>
  </si>
  <si>
    <t xml:space="preserve">Tính cấp thiết: Tên đên tài chưa rõ ràng, chưa cho thấy chủ đề phòng chống nhiễm HIV/AIDS
Tính mới và sáng tạo: Mục tiêu 1 có nghiên cứu vấn đề mới so với các đề tài về HIV/AIDS trước đây.
Thể thức trình bày: Đầy đủ. Nhưng văn phong còn lủng củng. Diễn đạt ý chưa rõ ràng. Viết tắt nhiều.
Phương pháp nghiên cứu: Đề tài hạn chế ở độ tin cậy của thông tin, làm cho giá trị ứng dụng của đề tài không được cao.
Mục tiêu nghiên cứu: Mục tiêu 1 chưa xác định được độ chính xác của thông tin nên khó có kết luận chính xác.
Hiệu quả và phạm vi áp dụng: Hạn chế của đề tài làm giảm phạm vi ứng dụng, chỉ áp dụng trong phạm vi ngành.
</t>
  </si>
  <si>
    <t>Đánh giá sự tham gia hoạt động phòng, chống HIV/AIDS của cán bộ, chiến sĩ Bộ đội Biên phòng ở khu vực biên giới tỉnh Thừa Thiên Huế    - Năm 2016</t>
  </si>
  <si>
    <t>Tính mới và sáng tạo: Có, phù hợp thực tiễn.
Mục tiêu NC: Đạt.</t>
  </si>
  <si>
    <t>Tính cấp thiết: Tác giả đã cố gắng trong thu thập số liệu.
Tính mới và sáng tạo: ở đối tượng NC.
Phương pháp NC: Đạt.
Mục tiêu NC: Đạt, Tuy nhiên đề tài chỉ tập trung vào thống kê tỷ lệ như 1 báo cáo hoạt động.</t>
  </si>
  <si>
    <t>Nghiên cứu đặc điểm lâm sàng, cận lâm sàng bệnh nhân lao đồng nhiễm HIV được điều trị tại 2 phòng khám ngoại trú người lớn tỉnh Thừa Thiên Huế giai đoạn 2011-2015</t>
  </si>
  <si>
    <t xml:space="preserve">Lê Hữu Sơn
Trần Thị Ngọc
Phan Trung Tiến
Phùng Thị Bảo Châu
Thân Thị Mỹ Dung
Phạm Hoàng Ngọc Yến
Nguyễn Văn Minh
Hoàng Thị Hiền Trang
Châu Văn Thức
Trương Thị Mỹ Thanh
Lê Hiệp
Hoàng Đức Thanh
Dương Đình Phê
Nguyễn Thị Mai Phương
Trần Thị Thu Hằng
Trần Thị Hiếu
</t>
  </si>
  <si>
    <t>Thể thức trình bày: -Tổng quan tài liệu rất dài nhưng không thấy chú thích tham khảo từ tài liệu nào.
- Diễn giải kết quả phải bám theo con số thống kê ở bảng
- Cần trình bày đề mục khi bàn luận từng vấn đề của kết quả
Phương pháp NC: Khi so sánh với nghiên cứu khác cần nói rõ cỡ mẫu bao nhiêu, nghiên cứu ở đâu, vào thời điểm nào để người đọc kiểm chứng. Cần giải thích về sự khác biệt khi so sánh.
Không tự ý nêu chính kiến trong bàn luận khi bảng kết quả không có thông tin (bảng 3 có thể không cần đưa vào)</t>
  </si>
  <si>
    <t>Tính cấp thiết: Có.
Tính sáng tạo: Có.
Thể thức trình bày: - Tài liệu tham khảo cần viết lại theo quy định gồm có năm xuất bản và Tiếng Việt riêng Tiếng Anh riêngvà sắp xếp lại theo thứ tự A,B,C theo tên tác giả các TLTK tiếng Việt.
-Phần Kết Luận không có số 5 phải viết lại 1. Đặc điểm LS,CLS …và 2. Sự khác biệt…
Phương pháp NC: - Trong phần Tổng quan TL cần đánh số lại như sau: 1.1. Tổng quan về bệnh lao; 1.2 . bệnh học HIV ở trang 14; 1.3. Bệnh lao và HIV trang 20. Bổ sung một mục 1.4. Giới thiệu vài nét về 2 phòng khám điều trị các đối tượng nghiên cứu: gồm cơ sở vật chất ;trang thiết bị ; nhân lực; thuốc men.
- Phần đối tượng và phương pháp viết quá sơ sài: Như phải xác định các bệnh nhân này còn sống đến thời điểm điều tra; thiếu thời gian nghiên cứu; địa điểm nghiên cứu. Không trình bày cac s nội dung nghiên cứu như: các biến số nghiên cứu của 2 mục tiêu; các tiêu chuẩn chẩn đoán đánh giá theo các tài liệu của Bộ Y tế. Phương pháp thu thập tập huấn đội ngủ điều tra; Phải bổ sung mục đạo đức nghiên cứu vào . Đem Hạn chế của đề tài ở trang 52 vào phần này.
-Trong chương 3 Kết quả nghiên cứu: Phải thêm số 3 vào như bảng 3.1, 3.2,cho đến  3. 26. Ba biểu đồ cũng phải thêm số 3 vào thành biểu đồ 3.1 và biểu đồ 3.2.
-cần bổ sung (n=?) vào tên các bảng 3.1;3.2;3.3;3.4;3.5; 3.6, 3.7 nhìn chung hầu như cả 26 bảng.
- Bảng 3.7. để trống không tính hết các tỷ lệ còn lại .
Hiệu quả và phạm vi áp dụng: Đề tài có thể áp dụng cho các địa phương khác .</t>
  </si>
  <si>
    <t>Khảo sát thực trạng và một số yếu tố liên quan đến quản lý chất thải rắn tại Bệnh viện Phú Lộc</t>
  </si>
  <si>
    <t xml:space="preserve">Đỗ Thị Hương Giang
Lê Khắc Thu
Trần Văn Tuyến
Hồ Thị Thanh Nga
Lê Thị My Na
Trần Thị Thạnh
Nguyễn Ngọc Chung
Nguyễn Thị Thu Lộc
Trần Thị Hương
Lê Thị Bé
Huỳnh Thị Huề
Trịnh Thị Bích Hồng
Nguyễn Thị Kim Lành
Nguyễn Thị Mai
Nguyễn Thị Thanh Quế
Lê Thị Hồng
Trần Thị Lượm
Nguyễn Thị Nhàn
Nguyễn Tiến Thành
</t>
  </si>
  <si>
    <t>Tính cấp thiết: Có.
Tính sáng tạo: Có.
Thể thức trình bày: - Tên đề tài phải viết lại vì ngoài bìa khác trong Đặt vấn đề như sau:”Khảo sát thực trạng và một số yếu tố liên quan đến quản lý chất thải rắn y tế tại bệnh viện Phú Lộc năm 2016” và mục tiêu 1 phải thêm vào cuối là năm 2016.
- Tài liệu tham khảo cần sắp xếp lại thứ tự A, B, C theo tên tác giả của tài liệu số 2 và số 3. 
- Trong chương TQTL cần đánh số lại theo quy định : 1.1. Thực trạng quản lý CTYT trên thế giới; 1.2. Thực trạng quản lý CTYT tại Việt Nam ở trang 9; tương tự 1.3 và 1.4 ở trang 13; 1.5,1.6 ở trang 16. Phải bổ sung một mục mới 1.7. Vài nét về bệnh viện huyên Phú Lộc : cơ sở vật chất, trang thiết bị , nhân lực…
- Do bộ câu hỏi không phân rõ câu nào là hỏi về kiến thức câu nào là thái độ và câu nào là thực hành do đó rất khó để đánh giá kết quả cần sắp xếp lại.
Phương pháp NC: - Chương 2: ĐT và PPNC quá sơ sài phải đánh số các mục lớn như 2.1. Đối tượng nghiên cứu: gồm đối tượng, thời gian, địa điểm; 2.2. Phương pháp nghiên cứu: thiết kế nghiên cứu, cỡ mẫu nghiên cứu, cách thức chọn mẫu là chọn toàn bộ và phải có bảng trình bày theo khoa theo chức danh vào phần này; 2.3. Nội dung nghiên cứu: cần trình bày các biến số theo 2 mục tiêu; phương pháp thu thập số liệu, các tiêu chí đánh giá theo Bộ y tế Bộ Tài nguyên Môi trường. Cần nói rõ thế nào là hiểu biết tốt , khá, trung bình, kém; 2.4. Xử lý số liệu. 
-Trong chương 3 Kết quả nghiên cứu : tác giả cũng phải đánh số 3.1. Thực trạng quản lý chất thải y tế tại bệnh viên Phú Lộc năm 2016: và 3.2.Một số yếu tố liên quan…cần bổ sung (n=?) vào tên các bảng 3.7; 3.8; 3.9; 3.10; 3.11.
Mục tiêu NC: Kết quả NC mục tiêu 1 đạt nhưng mục tiêu 2 nhìn chung còn thiếu so sánh giá trị P và lẫn lộn với một số bảng của mục tiêu 1 cần sắp xếp lại cho phù hợp.
Hiệu quả và phạm vi áp dụng: Đề tài có thể áp dụng cho các địa phương khác.</t>
  </si>
  <si>
    <t>Khảo sát tình hình và hiểu quả điều trị Bệnh tăng huyết áp ở người trưởng thành tại khoa Nội - Nhi, TTYT huyện Phú Lộc</t>
  </si>
  <si>
    <t xml:space="preserve">Ngô Huyền Hà Uyên
Đỗ Hữu Nghĩa
Trần Đoàn
Dương Thị Tuyết Minh
Nguyễn Thị Ái Phước
Trần Thị Hoa
Nguyễn Thị Bảo Ngọc
Tôn Nữ Thị Ngại
Nguyễn Thị Tố Trinh
Nguyễn Thị Ngọc Trai
</t>
  </si>
  <si>
    <t>Tính cấp thiết: Có.
Tính mới và sáng tạo: không.
Thể thức trình bày: Tạm.
Phương pháp NC: Đạt.
Mục tiêu NC: Đạt.
Phạm vi áp dụng: Đơn vị.</t>
  </si>
  <si>
    <t>Đánh giá kết quả điều trị đau vai gáy bằng phương pháp YHCT kết hợp vật lý trị liệu tại Bệnh viện huyện Phú Lộc năm 2016</t>
  </si>
  <si>
    <t xml:space="preserve">Nguyễn Thị Thu
Hà Văn Tịnh
Nguyễn Lợi
Bùi Khắc Sơn Dương
Nguyễn Thị Thanh Nhàn
Lê Thị Kim Oanh
Trần Thị Thùy Ninh
</t>
  </si>
  <si>
    <t>Tính cấp thiết: Có.
Thể thức trình bày: Tên đề tài: sau đánhgiá hiệu quả cần thêm “điều trị” trước đau vai gáy, thành “Đánh giá hiệu quả điều trị đau vai gáy bằng phương pháp điện châm; xoa bóp máy; chiếu đèn hồng ngoại và bài thuốc Quyên tý thang tại bệnh viện Huyện Phú Lộc năm 20116”
-- Phần đặt vấn đề, tổng quan, bàn luận kết quả những phần trích dẫn của các tài liệu ,các tác giả khác phải có số thứ tự TLTK được trích dẫn[    ]
-Trong 1 kết quả chỉ sử dụng hoặc bảng, hoặc biểu đồ, không dùng cả 2 hình thức cho 1 kết quả.
-Phần tài liệu tham khảo(TLTK) từ trên xuống Tên tác giả, hoặc đơn vị ban hành văn bản, tài liệu phải theo thứ tự A, B, C, …, tiếp theo là (năm ban hành, công bố kết quả).
Phương pháp NC: Phần cuối của Đối tượng và PPNC thường có mục Đạo đức trong nghiên cứu.
-Phần xử lí số liệu = phần mềm SPSS cần nêu phiên bản mấy.
-Chưa nêu phương pháp điện châm với thủ thuật bổ, hay tả
-Chưa nêu thời gian đảnh giá NC
-Phần đánh gía chỉ sử dụng 1 chỉ só Ritchie thôi thì đơn thuần quá
* Phần đánh gía ở chương chỉ sử dụng 1 chỉ só Ritchie, nhưng phần kết quả dung thang điểm VAS cần xem lại
-Phần kết quả không có giá trị p, kết quả giảm sự thuyết phục
-Phàn bàn luận và kiến nghị trong đề tài chỉ có phần kết luận, nên có thể bỏ cụm từ kiến nghị. Nếu để nguyên thì phải thêm nội dung kiến nghị
Mục tiêu NC: Mục tiêu 1 có phần NC cận lâm sàng của đau vai gáy, nhưng phần kết quả, bàn luận không thấy đề cập</t>
  </si>
  <si>
    <t xml:space="preserve">Thể thức trình bày: Nên ghi chú tài liệu tham khảo
Phương pháp NC: Mục tiêu 1: Khảo sát đặc điểm lâm sàng...; PP nghiên cứu không trình bày; Kết luận không có đặc điểm lâm sàng... 
Kết luận: Không có mục tiêu 1. Phần kết luận cần bám sát mục tiêu
</t>
  </si>
  <si>
    <t>Tìm hiểu kiến thức, thực hành về bệnh hen phế quản của bệnh nhân đang điều trị tại Bệnh viện Phú Lộc</t>
  </si>
  <si>
    <t xml:space="preserve">Phạm Thị Đoan Trang
Lê Viết Cường
Nguyễn Thị Bích Huyền
Huỳnh Trai
Nguyễn Thị Huê
Trương Ngọc Bảo Nhi
Phan Thị Hoài Phương
Dương Thị Ngọc Bích
Trần Văn Tuyến
Trịnh Thị Bích Hồng
</t>
  </si>
  <si>
    <t xml:space="preserve">Thể thức trình bày: Trong phần Tổng quan tác giả nên đưa  Mục “Điều trị HPQ” sau Mục “Triệu chứng LS”.  Mục 3.1/C3: Nên ghi là Đặc điểm của đối tượng nghiên cứu ≠ tình hình chung của bênh nhân hen phế quản.
Phương pháp NC: Không nên đưa số khảo sát thực tế vào mục PPNC. Cở mẫu điều tra KP nhỏ. Phần kết luận chưa thể hiện kết quả khảo sát về kiến thức, thực hành về bệnh hen phế quản của người bệnh. Phần bàn luận còn hạn chế.
Mục tiêu NC: Còn hạn chế.
</t>
  </si>
  <si>
    <t>Tính cấp thiết: Không.
Tính mới và sáng tạo: Không.
Thể thức trình bày: Không cân xứng giữa các phần. Lỗi chính tả.
Phương pháp NC: Đối tượng chỉ tập trung vào BN hen phế quản chứ ko phải là bệnh nhân đang điều trị tại BV Phú Lộc. Cỡ mẫu không đủ lớn. Không đưa ra nội dung nghiên cứu, các bước chọn mẫu, thực hiện điều tra. Không nếu được môi liên quan về đặc điểm ĐTNC với KAP. Không so sánh kết quả NC với các NC khác.
Mục tiêu NC: Chưa đạt mục tiêu 2.
Phạm vi áp dụng: Hạn chế, trong đơn vị.</t>
  </si>
  <si>
    <t>Đánh giá kết quả điều trị phẩu thuật thoát vị bẹn bằng phương pháp BASSINI tại Bệnh viện Phú Lộc</t>
  </si>
  <si>
    <t>Tính cấp thiết: Khá tốt.
Tính mới và sáng tạo: Đạt.
Thể thức trình bày: Dưới mỗi biễu đồ hoặc bản yêu cầu t/g phải có nhận xét kết quả nghiên cứu.
Phương pháp NC: nên ghi: Thực hiện PPNC mô tả, có can thiệp, theo dõi dọc, không có nhóm chứng.
Mục tiêu nghiên cứu: Đạt.
Hiệu quả và phạm vi áp dụng: Khá tốt</t>
  </si>
  <si>
    <t>Khảo sát sự hài lòng của người bệnh điều trị nội trú tại Bệnh viện Phú Lộc năm 2016</t>
  </si>
  <si>
    <t xml:space="preserve">Hoàng Nguyễn Thanh Bình
Lê Quang Đảng
Phan Văn Minh
Văn Viết Vũ
Tôn nữ Thùy Ái Lành
Trần Quốc Thiện
Trần Thị Ánh Nguyệt
Hoàng Thị Hiền
Văn thị Xuân An
Phạm Thị Kiều Nhi
Trần Thị Việt Ni
</t>
  </si>
  <si>
    <t>Tính cấp thiết: Có.
Tính mới và sáng tạo: Chưa cao.
Thể thức trình bày: Đầy đủ các mục. Còn mắc nhiều lỗi chính tả, không có tài liệu tham khảo hoặc trích dẫn tài liệu tham khảo không đúng, tài liệu tham khảo xắp xếp không theo quy định.
Phương pháp NC: Về thu thập số liệu nếu làm thùng phiếu kiểu như hộp thư góp ý thì kết quả sẽ đáng tin cậy hơn vì không loại trừ khi điều tra viên hỏi bệnh nhân vì ngại hoặc sợ nhân viên y tế sẽ không trả lời chính xác.
Mục tiêu NC: Đạt.
Phạm vi áp dụng: Toàn ngành.</t>
  </si>
  <si>
    <t>Tính cấp thiết: Có.
Tính sáng tạo: Có.
Thể thức trình bày: -Chữ viết tắt cần sắp xếp lại theo thứ tự A,B,C.
-Trong chương 1:TQTL
 Cần đánh số thứ tự là 1.1.Tổng quan về bệnh viện và 1.2. Chất lượng chăm sóc y tế và tương tự 1.3. Các nghiên cứu trên Thế giới và tại Việt nam…
Trong chương 2: ĐT và PPNC cũng phải đánh số và viết lại theo quy định như 2.1. Đối tượng nghiên cứu; 2.2. Phương pháp nghiên cứu và sắp xếp lại theo trình tự là nội dung nghiên cứu, các biến số nghiên cứu cách thức thu thập, cách thức đánh giá; xử lý số liệu. Tương tự trong chương 3 và chương 4 cũng phải đánh số là 3.1, 3.2 và 4.1, 4.2.
-Sắp xếp lại toàn bộ thứ tự tài liệu tham khảo theo thứ tự A, B,C theo tên tác giả
Phương pháp và nội dung NC: Đạt. -Viết lại mục tiêu 1: “Đánh giá sự hài lòng của người bệnh điều trị nội trú tại bệnh viện Phú Lộc năm 2016.”
-Trong chương Tổng quan tài liệu nên thêm 1 mục mới 1.4. Vài nét về bệnh viện Phú Lộc như cơ sở vật chất, trang thiết bị, nhân lực chuyên môn; hoạt động của đơn vị…
-Kết luận: đề tài có 2 mục tiêu cho nên chỉ có 2 kết luận ; cần bỏ 1. Thông tin về người bệnh điều trị nội trú ở trang 37: được đem vào bàn luận nhưng không đưa vào kết luận.
- Kiến nghị quá dài cần thấy cái gì tồn tại để kiến nghị cải thiện.
Mục tiêu nghiên cứu: Đạt.
Hiệu quả và phạm vi áp dụng: có thể áp dụng cho địa phương khác.</t>
  </si>
  <si>
    <t>Khảo sát sự hài lòng của người dân khi đến khám chữa bệnh tại các TYT xã/thị trấn huyện Phú Lộc năm 2016</t>
  </si>
  <si>
    <t xml:space="preserve">Phan văn Minh
Hoàng nguyễn Thanh Bình
Ngô Hưng
Văn Viết Vũ
Hồ Ngọc Huy
Trần Quốc Thiện
Trần Thị Ánh Nguyệt
Huỳnh Văn Tùng
Văn Thị Xuân An
Phạm Thị Kiều Nhi
Cái Thị Bình
</t>
  </si>
  <si>
    <t>Tính cấp thiết: Có.
Tính mới và sáng tạo: Chưa cao.
Thể thức trình bày: Đầy đủ các mục. Còn mắc nhiều lỗi chính tả. Còn mắc lỗi chính tả, khi đưa một số nghiên cứu khác thì còn thiếu chú thích tài liệu tham khảo.
Phương pháp NC: Về thu thập số liệu nếu làm thùng phiếu kiểu như hộp thư góp ý thì kết quả sẽ đáng tin cậy hơn vì không loại trừ khi điều tra viên hỏi bệnh nhân vì ngại hoặc sợ nhân viên y tế sẽ không trả lời chính xác.
Mục tiêu NC: Đạt.
Phạm vi áp dụng: Toàn ngành.</t>
  </si>
  <si>
    <t>Thể thức trình bày: Tốt.
Phương pháp NC: Đạt.
Mục tiêu NC: Đạt.
Phạm vi áp dụng: Toàn ngành.</t>
  </si>
  <si>
    <t>Nghiên cứu thực trạng phòng tránh các bệnh nhiễm khuẩn hô hấp của người cao tuổi tại xã Lộc Hòa, huyện Phú Lộc năm 2016</t>
  </si>
  <si>
    <t xml:space="preserve">Thể thức trình bày: Font chữ và dòng không đúng quy định. Nhiều câu không đủ ý. Mục 4 Chương 1: Nội dung không phải là “Quan niệm” chỉ cần ghi “Người cao tuổi ở Việt Nam”.
Phương pháp NC: Cỡ mẫu nhỏ. Phần đánh giá thực hành về ăn, nhà ở,…là không chính xác. Quy về đánh giá Đạt và Không đạt là không chính xác. Thiếu tài liệu tham khảo.
Mục tiêu NC: Đạt
</t>
  </si>
  <si>
    <t>Mô tả kiến thức, thái độ, thực hành về hút thuốc thụ động và luật phòng chống tác hại thuốc lá của Phụ nữ trong các cơ quan tại thị trấn Phú Lộc, huyện Phú Lộc năm 2016</t>
  </si>
  <si>
    <t xml:space="preserve">Lê Quang Đảng
Nguyễn Đình Lập
Ngô Hưng
Hoàng Nguyễn Thanh Bình
Phan Văn Minh
Nguyễn Thị Tuyết
Văn Viết Vũ
Nguyễn Thị Thu
Cái Thị Bình
Trần Quốc Thiện
Hoàng Thị Hiền
Trần Thị Ánh Nguyệt
Huỳnh Văn Tùng
Nguyễn Thị Hà
</t>
  </si>
  <si>
    <t>Tính cấp thiết: Có.
Thể thức trình bày: Tài liệu tham khảo cần viết lại  theo thứ tự A,B, C các tài liệu số 4, số 5.
Phương pháp NC: - Trong phần Tổng quan tài liệu cần lưu ý đánh số lại như sau: 1.1. Thành phần của khói thuốc lá; 1.2. Tác hại của hút thuốc; 1.3. Kiến thức, thái độ đối với việc hút thuốc…1.4, 1.5.Tác giả nên nhập 1.4 và 1.5 vào một mục và mục 1.7 và 1.8 vào một mục. Nên làm thêm một mục mới là 1.7. Vài nét về địa phương nghiên cứu: thị trấn Phú Lộc: có bao nhiêu trường học, bao nhiêu xí nghiệp bao nhiêu cơ quan, số cán bộ nữ chiếm bao nhiêu %. .. 
- Chương 2: đối tượng và phương pháp nghiên cứu phải trình bày lại: 2.1. Đối tượng nghiên cứu: gồm đối tượng nghiên cứu, thời gian nghiên cứu, địa điểm nghiên cứu; 2.2. Phương pháp nghiên cứu: gồm thiết kế phương pháp , cỡ mẫu nghiên cứu, cách thức chọn mẫu; 2.3. Nội dung nghiên cứu: gồm các biến số nghiên cứu, phương pháp thu thập, tiêu chuẩn đánh giá; 2.4. Xử lý số liệu.
 --Trong 2.1. Đối tượng nghiên cứu phải bổ sung thêm phụ nữ trong các xí nghiệp có trong tên đề tài. 
- Lấy mẫu toàn bộ thì phải trình bày một bảng liệt kê ra danh sách tên các trường học có bao nhiêu phụ nữ, tên các cơ quan có bao nhiêu?, tên các xí nghiệp có bao nhiêu để có tổng số là 308 đối tượng điều tra phỏng vấn. 
-Trong chương 3 Kết quả nghiên cứu: tác giả phải đánh số lại là 3.1. Thông tin chung, 3.2. Kiến thức về hút thuốc lá thụ động…Phải sắp xếp lại theo 2 mục tiêu đề tài trong trình bày là chỉ có 3 mục lớn: 3.1. thông tin chung phải sữa lại là: Đặc điểm đối tượng nghiên cứu; 3.2. Kiến thức, thái độ, thực hành của các phụ nữ; 3.3. các yếu tố liên quan. Tương tự như vậy cũng phải trình bày như trên cho cả chương 4: Bàn Luận và  kết luận 
- Phần bàn luận quá sơ sài không so sánh với các tác giả khác
Hiệu quả và phạm vi áp dụng: Có thể áp dụng cho các địa phương khác.</t>
  </si>
  <si>
    <t xml:space="preserve">Đánh giá tình trạng sâu răng ở học sinh tiểu học lứa tuổi 6-10 tuổi Trường Tiểu học Bình An và Trường Tiểu học Lộc Hòa huyện Phú Lộc  </t>
  </si>
  <si>
    <t xml:space="preserve">Nguyễn Đình Hùng
Nguyễn Văn Quang
Nguyễn Thị Thúy
Võ Thị Như hảo
Lê Thị Kim Oanh
Nguyễn Thị Hương
Huỳnh Minh Châu
Lâm huỳnh Minh Trang
Phạm Văn Lợi
Võ Thị thanh Thúy
Nguyễn Đình Hiền
Lê Khắc Thu
Nguyễn Thị Thanh Thủy
Trịnh Đình Thủy
</t>
  </si>
  <si>
    <t>Tính cấp thiết: Đề tài nghiên cứu chưa đưa ra được số liệu liên quan cho thấy tính cấp thiết.
Tính mới và sáng tạo: Vấn đề nghiên cứu không mới
Thể thức trình bày: Tẩy xóa, viết tay (trang 12), Lỗi đánh máy (trang 13). Đề tài trình bày không nghiêm túc, thiếu bàn luận.
Phương pháp nghiên cứu: Thiếu công thức tính cỡ mẫu, phương pháp thu thập thông tin.
Mục tiêu nghiên cứu: Đề tài sơ sài với một mục tiêu.
Hiệu quả và phạm vi áp dụng: Đề tài đơn giản, phương pháp thực hiện và kết luận chưa thỏa đáng nên chỉ áp dụng trong đơn vị.</t>
  </si>
  <si>
    <t>Tính cấp thiết: Không cao.
Tính mới và sáng tạo: Không cao. 
Thể thức trình bày:Bố cục không đẹp mắt, phần mô tả chương về tổng quan tài liệu và chương đối tượng nghiên cứu và phương pháp nghiên cứu không qua trang mới, không có chú thích tài liệu tham khảo trong đề tài, biểu đồ khó thấy...
Phương pháp NC: Trong phần phương pháp nghiên cứu có nói xây dựng lịch khám phù hợp nhưng không mô tả thế nào là phù hợp, các tiêu chuẩn chẩn đoán thế nào là sâu răng theo tiêu chuẩn của WHO năm nào cần viết rõ.
Mục tiêu NC: đạt.
Phạm vi áp dụng: Rộng rãi.</t>
  </si>
  <si>
    <t xml:space="preserve">Đánh giá hiệu quả điều trị của phương pháp điện châm kết hợp sóng ngắn trong điều trị thoái hóa khớp gối ở bệnh viện Đa khoa tỉnh Thừa Thiên Huế năm 2016
</t>
  </si>
  <si>
    <t>Lê Đình Huệ
Trần Bùi
Phan Thị Thùy Trang 
Lê Thị Nhi
Nguyễn Văn Bằng Hải
Trần Thị Thùy Trang
Trần Thị Diệu Hiền</t>
  </si>
  <si>
    <t xml:space="preserve">Thể thức trình bày: Chưa cân đối. Còn lỗi chính tả
</t>
  </si>
  <si>
    <t>Tính cấp thiết: Là đề tài vừa có tính kế thừa YHCT, vừa kết hợp YHHĐ là cần thiết.
Tính mới và sáng tạo: Tương đối.
Thể thức trình bày: Sai ít lỗi chính tả khi in
- Đặt tên các bảng kết quả ở trên bảng kết qủa.
-Phần tài liệu tham khảo nên tách 2 phần Tiếng Việt (ở trên), và Tiếng Anh( ở dưới)
Phương pháp NC: Cần bổ sung cở mẫu trong phần Đối tượng và phương pháp nghiên cứu và Cách chọn cỡ mẫu
-Nếu có lô chứng so sánh thì thuyết phục hơn.
Mục tiêu NC: Đạt.
Phạm vi áp dụng: Tại CSYT có đủ trang thiết bị.</t>
  </si>
  <si>
    <t xml:space="preserve">Đánh giá kết quả cắt amiđan bằng đông điện cao tần đơn cực tại Bệnh viện đa khoa tỉnh Thừa Thiên Huế năm 2016
</t>
  </si>
  <si>
    <t xml:space="preserve">Khảo sát sự hài lòng về dịch vụ y tế của bệnh nhân điều trị nội trú tại Bệnh viện Đa khoa tỉnh Thừa Thiên Huế năm 2016.
</t>
  </si>
  <si>
    <t xml:space="preserve">Đánh giá kết quả điều trị và theo dõi bệnh nhân nhi hen phế quản bằng salbutamol uống và hít tại khoa nhi Bệnh viện Đa khoa tỉnh Thừa Thiên Huế
</t>
  </si>
  <si>
    <t xml:space="preserve">Đánh giá kết quả điều trị gãy xương bằng phương pháp kết hợp xương dưới màn hình tăng sáng
</t>
  </si>
  <si>
    <t xml:space="preserve">Nguyễn Đình Khoa
Nguyễn Văn Phú
Đoạn Văn Hùng
Hồ Duy Hải
Cao Ngọc Thắng
</t>
  </si>
  <si>
    <t xml:space="preserve">Tính mới và sáng tạo: Đề tài chỉ NC mô tả đánh giá công việc tiến hành từng quy trình, cung đoạn; thiếu đánh giá kết quả tổng thể.
Thể thức trình bày: Có nhiều lỗi chính tả. Thiếu trích dẫn tài liệu, đặc biệt trong bàn luận đánh gía kết quả điều trị.
Về phương pháp NC cần điều chỉnh lại: Thực hiện PPNC mô tả, có can thiệp, không có nhóm chứng. Tác giả chưa xây dựng được các tiêu chí đánh giá cụ thể.
Mục tiêu NC: Chưa giải quyết cụ thể, còn chung chung.
Hiệu quả và phạm vi áp dụng: Hạn chế.
</t>
  </si>
  <si>
    <t>Tính cấp thiết: Chưa cung cấp số liệu chứng minh tính phổ biến và cấp thiết của đề tài.
Tính mới và sáng tạo: Đề tài đã được nghiên cứu nhiều nơi trong và ngoài nước
Thể thức trình bày: Bố cục rõ ràng. Nội dung chưa chi tiết.
Phương pháp nghiên cứu: Các phần đánh giá chưa nêu được các chỉ tiêu hay tiêu chí đánh giá. Mục tiêu 1 chưa cụ thể.
Mục tiêu nghiên cứu: Chưa thấy rõ nghiên cứu đạt 2 mục tiêu, vì phương pháp nghiên cứu chưa chi tiết và rõ ràng.
Hiệu quả và phạm vi áp dụng: Phương pháp nghiên cứu chưa rõ ràng nên chỉ áp dụng trong đơn vị.</t>
  </si>
  <si>
    <t xml:space="preserve">Đánh giá kết quả công tác chăm sóc bệnh nhân hậu phẫu nội soi ruột thừa viêm tại khoa ngoại tổng hợp Bệnh viện Đa Khoa tỉnh Thừa Thiên Huế
</t>
  </si>
  <si>
    <t xml:space="preserve">Pham Thị Ni 
HuỳNh Thị Kim Ngân
Nguyễn Thị Thủy Tiên
Võ Thị Linh
Nguyễn Thị Yến
Phạm Thanh Huyền
Nguyễn Thanh Phương Thảo
Lê Thị An Trâm
Nguyễn Thị Hoài
Trần Thị Minh Tâm
Đỗ Thị Hải
Nguyễn Thị Hoài nhi
Lê Thị Phương Nhi
Nguyễn Thị Hưởng
Trương Thị Thu Hà
Võ Thị Hương
</t>
  </si>
  <si>
    <t xml:space="preserve">Tính cấp thiết: Chưa nêu nổi bật vì sao NC lĩnh vực này, còn sơ sài.
Tính mới và sáng tạo: hạn chế, đã được nghiên cứu nhiều.
Thể thức trình bày: Không đúng thể thức.
Phương pháp NC: Cần điều chỉnh lại: Thực hiện PPNC mô tả, có can thiệp, không có nhóm chứng. Tác giả chưa xây dựng được các tiêu chí đánh giá cụ thể. Chỉ mô tả công việc.
Đạt mục tiêu NC: Còn nhiều hạn chế.
Hiệu quả và phạm vi áp dụng: Lĩnh vực này đã được NC nhiều trong các năm gần đây. Hiệu quả áp dụng áp dụng tại đơn vị.
</t>
  </si>
  <si>
    <t xml:space="preserve">Khảo sát các thành tố của hội chứng chuyển hóa trên bệnh nhân lọc máu chu kỳ
</t>
  </si>
  <si>
    <t xml:space="preserve"> Hoàng Vĩnh Phú
Hoàng Vĩnh Trung Hiếu
Nguyễn Hữu Khánh Thiện
Võ Thị Nhàn
Trương Thị Thủy Bích
Nguyễn Thanh Phong
</t>
  </si>
  <si>
    <t xml:space="preserve">Khảo sát hiện trạng quản lý chất thải rắn y tế tại Bệnh viện Đa khoa tỉnh Thừa Thiên Huế năm 2016
</t>
  </si>
  <si>
    <t xml:space="preserve">Nguyễn Văn Chính
Văn Dũng                                
Trương Thi                              
Nguyễn Văn Tuệ                     
Nguyễn Th Hương Giang 
Nguyễn Thị Thu Thúy
Phan Thị Thanh Bình
Hồ Thị Liên Xô
Hoàng Thị Thanh
Cao Hạnh
Huỳnh Thị Ngọc
Đặng Đức Lương
Lê Thị Phương Thảo
Hồ Thị Mỹ Duyên
Lê Chí Tài
Nguyễn Thị Phượng
</t>
  </si>
  <si>
    <t xml:space="preserve">Khảo sát sự hài lòng của bệnh nhân với kỹ năng giao tiếp của điều dưỡng viên tại khoa khám bệnh Bệnh Viện Đa Khoa tỉnh
</t>
  </si>
  <si>
    <t xml:space="preserve">Nguyễn Khắc Trinh 
Nguyễn Thị Tuyến
Võ Thị Thuyết
Lê Thị Bảo Vy
Trần Văn Thành
Bùi Thị Duyên
Bùi Thị Hương
Nguyễn Thị Như Linh
Võ Thị Nỡ
Hoàng Văn Chương
Võ Văn Tài
</t>
  </si>
  <si>
    <t>Thể thức trình bày: .Cấu trúc trình bày chưa đạt yêu cầu: không có mục tiêu ở đặt vấn đề (mục tiêu nằm trong tổng quan ở trang 4); chương tổng quan quá khiêm tốn; không có chương đối tượng và PPNC; Chương bàn luận ngắn; Kết luận quá ngắn, không bám sát mục tiêu.
Phương pháp NC: Đánh giá kỹ năng giao tiếp của Điều dưỡng viên theo tiêu chuẩn hay hướng dẫn nào? (không thấy nêu)
Phạm vi áp dụng: Trong ngành.</t>
  </si>
  <si>
    <t>Nghiên cứu tình hình tai nạn thương tích tại phòng cấp cứu bệnh viện Đa khoa tỉnh năm 2016</t>
  </si>
  <si>
    <t xml:space="preserve">Thể thức trình bày: Chưa đảm bảo yêu cầu về trình bày; 
Phương pháp nghiên cứu cần trình bày thành một chương riêng;
Phương pháp NC: Tên Đề tài cần ghi rõ “…vào điều trị tại phòng cấp cứu…”Việc khảo sát người sơ cứu ban đầu ít có nghĩa vì chỉ là ngẫu nhiên, phần trình bày không logic,..
</t>
  </si>
  <si>
    <t>Thể thức trình bày: Đặt vấn đề không có mục tiêu nghiên cứu(mục tiêu có đề cập ở trang 14)
.Không có chương Đối tượng và PPNC.
Mục tiêu NC: Kết luận dài quá (gồm 4 phần kết luận): Viết gom lại không quá 2 trang, bám sát theo mục tiêu nghiên cứu, viết thành 2 kết luận.
Phạm vi áp dụng: đơn vị.</t>
  </si>
  <si>
    <t xml:space="preserve">Nghiên cứu rối loạn nhịp tim trên điện tâm đồ và  một số yếu tố nguy cơ ở bệnh nhân tăng huyết áp điều trị tại Bệnh Viện Đa Khoa tỉnh năm 2016
</t>
  </si>
  <si>
    <t>Thể thức trình bày: Tên đề tài bổ sung: …bệnh viện trung ương Huế cơ sở 2…
Phương pháp NC: Các bảng 3.3, 3.4 và 3.5 không khớp, không thể hiện được tỷ lệ %</t>
  </si>
  <si>
    <t>Mục tiêu nghiên cứu: Kết luận dài quá, viết gọn lại phần tương quan.
Phạm vi áp dụng: Trong ngành.</t>
  </si>
  <si>
    <t xml:space="preserve">Đánh giá chất lượng xét nghiệm điện giải đồ trên máy đo điện giải đồ dùng điện cực chọn lọc ROCHE 9180
</t>
  </si>
  <si>
    <t xml:space="preserve">Nguyễn Thị Huyền Trang
Hồ Thị Kiều Thoa
Nguyễn Thị Trà My
Nguyễn Thị Quỳnh Thi
Trần Thị Thanh Huyền
Nguyễn Thị Hạnh
Nguyễn Thị Thương
</t>
  </si>
  <si>
    <t xml:space="preserve">Khảo sát sự hài lòng với công việc của cán bộ viên chức Bệnh Viện Đa Khoa tỉnh Thừa Thiên Huế và các yếu tố ảnh hưởng
</t>
  </si>
  <si>
    <t>Võ Xuân Việt
Nguyễn Thị Ngọc Ân
Lê Thị Ái Kim
Lê Thị Hà</t>
  </si>
  <si>
    <t>Tính mời và sáng tạo cao.
Phương pháp nghiên cứu: Cần bổ sung phương pháp tính cỡ mẫu và phương pháp chọn mẫu.
Hiệu quả áp dụng và phạm vi áp dụng đề tài: Cs thể nhân rộng trong toàn ngành</t>
  </si>
  <si>
    <t>Tính cấp thiết của đề tài: Có
Tính mới và sáng tạo: Có tính mới, nhưng chưa có tính sáng tạo. 
Thể thức trình bày: Đặt vấn đề dài quá 2 trang. Cần rút gọn.
Phương pháp nghiên cứu: Chọn mẫu chưa mang tính khoa học (Tổng số 273, nhưng chỉ chọn 200).Phiếu khảo sát của Bộ là 5 mức (1,2,3,4,5), nhưng kết quả chỉ có 2 mức (hài lòng, không hài lòng) 
Mục tiêu nghiên cứu: Không có cơ sở khoa học. Kết luận chưa đi sát 2 mục tiêu
Hiệu quả và phạm vi áp dụng: Đơn vị.</t>
  </si>
  <si>
    <t xml:space="preserve">Nghiên cứu áp dụng test đánh giá chất lượng cuộc sống ở bệnh nhân bệnh phổi tắc nghẽn mãn tính (copd assessment test - cat) điều trị tại Bệnh Viện Đa Khoa tỉnh Thừa Thiên Huế
</t>
  </si>
  <si>
    <t xml:space="preserve">Nghiên cứu đặc điểm lâm sàng và cận lâm sàng của hội chứng mạch vành X ở bệnh nhân nữ giới
</t>
  </si>
  <si>
    <t>Tính cấp thiết: Có.
Tính mới và sáng tạo: Có cải tiến so với phương pháp trước đây, mức độ tốt.
Thể thức trình bày: Đạt.
Phương pháp NC: Đối tượng, PPNC đạt tin cậy 
Mục tiêu NC: Đạt
Phạm vi áp dụng: Toàn ngành.</t>
  </si>
  <si>
    <t>Tính cấp thiết: Có.
Tính mới và sáng tạo: Có.
Thể thức trình bày: Đạt.
Phương pháp NC: Phương pháp nghiên cứu, tính đại diện mẫu đạt, xử lý số liệu chính xác
Mục tiêu NC: Đạt.
Phạm vi áp dụng: toàn tỉnh.</t>
  </si>
  <si>
    <t>Tìm hiểu kiến thức, thái độ, thực hành và các yếu tố liên quan đến việc sử dụng, bảo quản hóa chất bảo vệ thực vật của người dân tại thị xã Hương Trà - tỉnh Thừa Thiên Huế năm 2016</t>
  </si>
  <si>
    <t xml:space="preserve">Lê Quang Hoàng
Lê Đức Thịnh
Nguyễn Quốc Phòng
Đinh Tiên Hoàn
Nguyễn Thị Cam
Hoàng Thị Ngọc Trâm
Nguyễn Thị Linh Đa
Lê Thị Hoài
Hoàng Nữ Thu San
Nguyễn Tú
Ngô Thanh Tài
Châu Văn Tân
Lê Quang Tuấn
Phan Văn Phi
</t>
  </si>
  <si>
    <t xml:space="preserve">Tính cấp thiết: Có
Tính sáng tạo: Có.
Thể thức trình bày: Đạt. - Cần bổ sung vào cuối mục tiêu 1 của đề tài “năm 2016 ”
- Cần sắp lại tài liệu tham khảo theo thứ tự A,B,C theo tên tác giả : số 11, 12,13, 14, 42,43. 
-Cần bổ sung thêm chữ chương 1vào Tổng Quan tài liệu và chương 2: ĐT và PP; chương 3: KQNC; chương 4: BL
Phương pháp NC: -Trong chương 2: ĐT và PP cần sắp xếp lại là 2.1.Đối tượng nghiên cứu gồm : 2.1.1. Đối tượng nghiên cứu; 2.1.2. Thời gian nghiên cứu; 2.1.3. Địa điểm nghiên cứu và đưa cỡ mẫu nghiên cứu vào trong mục 2.2.
-Trong chương 4: Bàn luận ở mục tiêu 2 không có so sánh kết quả với các tác giả khác cần bổ sung vào. 
-trong kết luận số 2. Một số yếu tố liên quan đến việc sử dụng và bảo quản HCBVTV ở cuối câu cần bổ sung (p&lt;0,05).
Mục tiêu NC: Đạt. Do bộ câu hỏi không phân rõ câu nào là kiến thức câu nào là thái độ câu nào là thực hành và trong kết quả không có phần nào về thái độ ; do đó nên bỏ chữ thái độ trong tên đề tài và mục tiêu đề 1 của đề tài. 
Hiệu quả và phạm vi áp dụng: Có thể áp dụng cho các địa phương khác </t>
  </si>
  <si>
    <t>Nghiên cứu tình hình  nhiễm khuẫn hô hấp cấp tính và các yếu tố liên quan ở trẻ em dưới 5 tuổi tại thị xã Hương Trà, tỉnh Thừa Thiên Huế năm 2016</t>
  </si>
  <si>
    <t xml:space="preserve">Nguyễn Quốc Phòng
Lê Đình Thao
Trần Hữu Quang
Võ Minh Kỳ
Đặng Văn Chót
Phạm Văn Khảm
Đặng Duy Thoàng
Lê Quang Hoàng
Lê Đình Tuấn
Dương Thị Thanh Thảo
Phan Văn Duyệt
Nguyễn Xuân Việt
Hoàng Nữ Thu San
Hà Hoàng Kiều Nhi
</t>
  </si>
  <si>
    <t>Tính cấp thiết: Có.
Tính sáng tạo: Có.
Thể thức trình bày: - mục tiêu 1 phải thêm vào cuối là năm 2016.
Phương pháp và nội dung NC: - Chương 2: ĐT và PPNC phải viết lại 2.1. Đối tượng nghiên cứu: gồm đối tượng nghiên cứu, thời gian nghiên cứu, địa điểm nghiên cứu và chuyển cỡ mẫu nghiên cứu vào mục 2.2. phương pháp nghiên cứu; 
-Trong chương 3 Kết quả nghiên cứu : tác giả lưu ý là đã dùng bảng thì không dùng biểu đồ như bảng 3.3 và biểu đồ 3.1 tương tự bảng 3.4 và biểu đồ 3.2; bảng 3.8 và biểu đồ 3.3…để đẹp nên bỏ các bảng đi. 
Phần kết luận đối mục tiêu 2 nên thêm (p&lt;0,05 ) vào cuối câu 2. Các yếu tố liên quan…
Mục tiêu NC: Đạt.
Hiệu quả và phạm vi ứng dụng: Có thể ứng dụng ở các địa phương khác.</t>
  </si>
  <si>
    <t xml:space="preserve">Tính cấp thiết: Có.
TÍnh đổi mới: Chưa cao.
Thể thức trình bày: Đầy đủ các mục của nghiên cứu, ít mắc lỗi chính tả, trình bày đẹp. rõ ràng.
Phương pháp NC: Phương pháp nghiên cứu, phương pháp điều tra kháo sát... được mô tả đầy đủ, rõ ràng và kết quả đáng tin cậy. Số liệu điều tra thu thập trong 2 tuần vào tháng 5 có đại diện được cho nghiên cứu 2016 theo như tên của đề tài không?
Mục tiêu NC: Đạt.
Phạm vi áp dụng: Rộng rãi.
</t>
  </si>
  <si>
    <t>Đánh giá sự hài lòng của người bệnh điều trị nội trú  về giao tiếp, ứng xử của Điều dưỡng viên tại Bệnh viện Hương Trà năm 2016</t>
  </si>
  <si>
    <t>Tính cấp thiết: Có.
Tínhmới và sáng tạo: Chưa cao.
Thể thức trình bày: Không có chú thích viết tắt, văn phong có chỗ khó hiểu Khi đưa vào một số nghiên cứu khác không có tên trong tài liệu tham khảo.
Phương pháp NC: Về thu thập số liệu nếu làm thùng phiếu kiểu như hộp thư góp ý thì kết quả sẽ đáng tin cậy hơn vì không loại trừ khi điều tra viên hỏi bệnh nhân vì ngại hoặc sợ nhân viên y tế sẽ không trả lời chính xác.
Mục tiêu NC: Đạt.
Phạm vi áp dụng: Rộng rãi.</t>
  </si>
  <si>
    <t>Phương pháp NC: Phần kết luận: Bám sát mục tiêu để có kết luận rõ ràng hơn và có tính  thuyết phục</t>
  </si>
  <si>
    <t>Đánh giá tình hình sử dụng thuốc hạ Glucose máu ở bệnh nhân đái tháo đường typs II đến điều trị  ngoại trú tại bệnh viện  Hương Trà năm 2016</t>
  </si>
  <si>
    <t>Phương phá[ NC: Phần trình bày kết quả và bàn luận nên bổ sung các yêu tố liên quan</t>
  </si>
  <si>
    <t>Tìm hiểu kiến thức và các yếu tố liên quan của các bà mẹ có con dưới 5 tuổi đến khám và điều trị bệnh viêm phổi tại bệnh viện đa khoa thị xã Hương Trà năm 2016</t>
  </si>
  <si>
    <t xml:space="preserve">Thái Văn Tuấn
Dương Vĩnh Hồng
Trần Duy Kiến
Đỗ Tài
Lê Minh Hiếu
Đinh Thị Vân
Phan Thị Hiền Nhi
Hồ Thị Phượng Ánh
Trương Thị Thùy Nhung
Đặng Thị Phương Thảo
Nguyễn Thị Nhân 
Trần Lưu Quế
Trần Thị Ái Hằng
</t>
  </si>
  <si>
    <t xml:space="preserve">Thể thức trình bày: Phần Đặt vấn đề dài, và không chuẩn. Phần TQ: Không có tài liệu tham khảo tương tự đề tài NC. Đề tài tìm hiểuC về “Kiến thức…) nhưng trong phần kỹ thuật thu thập số liệu không hiểu tác giả sử dụng ống nghe và nhiệt kế để làm gì? Sai chính tả và sử dụng từ ngữ chưa chính xác. 
Phương pháp NC: Trong công thức tính mẫu cần nêu tỷ lệ tham khảo dựa vào nghiên cứu nào hoặc khảo sát sơ bộ? Nếu là tất cả…(trang 16) thì không cần tính cở mẫu chỉ cần nêu thời gian tiến hành NC và tiêu chuẩn loại trừ.
Hiệu quả và phạm vi áp dụng: Hạn chế.
</t>
  </si>
  <si>
    <t>Tính cấp thiết: Có. Tên đề tài nên thay chữ “tìm hiểu” thành chữ “Nghiên cứu”.
Thể thức trình bày: - Tài liệu tham khảo cần viết lại theo quy định gồm có năm xuất bản: số 5, số 6, số 7. Sắp lại theo thứ tự A,B, C các tài liệu số 3, số 4, số 9.Nhìn chung TLTK quá củ trên 10 đến 16 năm
- Nhiều chữ viết tắt còn thiếu ký hiệu trong trang đầu : UNICEF, TPHCM , AIDS ở trang 1; ARI ở trang 2; NKHHCT, SDD trang 12; WHO ở trang 14
Phương pháp NC: - Trong phần Tổng quan tài liệu cần lưu ý ký hiệu các tài liệu tham khảo vào và nên bổ sung một mục mới là 1.4. Vài nét về địa phương nghiên cứu là thị xã Hương Trà.
- Phần đối tượng và phương pháp nghiên cứu phải trình bày lại: 2.1. Đối tượng nghiên cứu: gồm đối tượng nghiên cứu, thời gian nghiên cứu, địa điểm nghiên cứu; 2.2. Phương pháp nghiên cứu: gồm thiết kế phương pháp , cỡ mẫu nghiên cứu, cách thức chọn mẫu; 2.3. Nội dung nghiên cứu: gồm các biến số nghiên cứu, phương pháp thu thập, tiêu chuẩn đánh giá; 2.4. Xử lý số liệu. Trong phần này phải bổ sung vào công thức tính cỡ mẫu tỷ lệ p=85% là lấy từ tài liệu nào của ai. Phải nói rõ cách thức chọn mẫu như thế nào cho 210 đối tượng .
-Trong chương 3 Kết quả nghiên cứu: không viết chữ in hoa ở các mục lớn phải viết chữ thường in đậm; Đã dùng bảng thì không được dùng biểu đồ như bảng 3.8 và biểu đồ 3.1; bảng 3.9 và biểu đồ 3.2; bảng 3.10 và biểu đồ 3.3…Không được trình bày bảng cắt 2 trang như bảng 3.10, bảng 3.15, bảng 3.16. Tác giả không có nhận xét gì dưới 3 bảng: bảng 3.15, 3.16, 3.17 cần bổ sung.
- Phần bàn luận quá sơ sài không so sánh với các tác giả khác
-Cần viết lại phần kết luận cho đầy đủ các nội dung kết quả NC.
Hiệu quả và phạm vi áp dụng: Có thể áp dung ở các địa phương khác.</t>
  </si>
  <si>
    <t>Đánh giá tính hợp lý trong chi trả thu nhập tăng thêm tại Trung tâm y tế thị xã Hương trà từ năm 2013 đến năm 2015</t>
  </si>
  <si>
    <t xml:space="preserve">Nguyễn Thị Linh Đa
Lê Đình Thao
Nguyễn Thị Hồng Mai
Nguyễn Thị Minh Hiếu
Trần Thị Chơi
Trần Thanh Thiên
Hồ Thị Ngọc Nhung
Trần Giang Đông
Hoàng Tăng phái
Nguyễn Thị Huê
Hoàng Thị Ngọc Trâm
Hoàng Thị Thạnh
</t>
  </si>
  <si>
    <t xml:space="preserve">Thể thức trình bày: Chưa đảm bảo.
Phương pháp NC: PPNC và trình bày kết quả NC còn nhiều hạn chế:
- Phần cơ sở thực tiễn/Tổng quan chính là kết quả khảo sát, đánh giá của nghiên cứu.
- Phần giái pháp đổi mới là nội dung của Đề xuất, kiến nghị.
- Phần lý luận viết không chặt chẽ, thậm chí nhầm lẫn, v/d: PPNC vừa trình bày trong phần đặt vấn đề (trang 3), một phân lại ở cuối phần tổng quan tài liệu (trang 23). Kết quả NC và bàn luận lại viết là kết quả NC và thảo luận,..
</t>
  </si>
  <si>
    <t>Phương pháp nghiên cứu cần phân tích cụ thể về thu nhập tăng thêm ở các nhóm đối tượng: Khối Bệnh viện, Khối Dự phòng, Khối Trạm y tế.</t>
  </si>
  <si>
    <t>Nghiên cứu sự tuân thủ điều trị bằng thuốc của bệnh nhân đái tháo đường typ 2 khám bệnh ngoại trú tại bệnh viện Hương Trà năm 2016</t>
  </si>
  <si>
    <t xml:space="preserve">Lê Đình Thao
Nguyễn Xuân Việt
Lê Đức Thịnh
Lê Quang Hiệp
Trần Thị Anh Quyên
Nguyễn Quốc Phòng
Dương Phan Huy Miên
Dương Vĩnh Hồng
Trần Hữu Quang
Nguyễn Quốc Phương
Nguyễn Ngọc Anh
Trần Thanh Vũ
Lê Minh Hiếu
Mai Thị Hồng Duyên
Nguyễn Tú
</t>
  </si>
  <si>
    <t>TÍnh cấp thiết: Có.
Tính mới và sáng tạo: Tương đối.
Thể thức trình bày: Các đoạn văn, số liệu, so sánh các tác giả khác cần phải ghi nguồn gốc trích dẫn.
- Dưới các hình, các sơ đồ cần ghi số thứ tự chương, thứ tự hình, ghi nội dung hình, sơ đồ [nguồn trích dẫn]
-Trong 1 kết quả chỉ sử dụng hoặc bảng, hoặc biểu đồ, không dùng cả 2 hình thức cho 1 kết quả.-
-Trong đề tài dùng nhiều từ viết tắt nhưng không có bảng danh mục viết tắt.
Phương pháp NC: Phần đối tượng và PPNC: chưa đưa ra tiêu chuẩn chọn bệnh và tiêu chuấn loại trừ=&gt; cần bổ sung
-Chưa đưa mục đạo đức trong nghiên cứu=&gt; cần bổ sung
Dùng SPSS phiên bảng nào?
Mục tiêu NC: Đạt.
Phạm vi NC: Ngành.</t>
  </si>
  <si>
    <t>Tính cấp thiết: Có.
Tính mới và sáng tạo: Có.
Thể thức trình bày: Đẹp.
Phương pháp NC: phương pháp nghiên cứu chính xác; phương pháp điều tra khảo sát tốt, phương pháp tính toán đúng; đại diện của các mẫu thí nghiệm đầy đủ.
Mục tiêu NC: Đạt.
Phạm vi áp dụng: Toàn tỉnh.</t>
  </si>
  <si>
    <t>Nghiên cứu tính hợp lý an toàn trong chỉ định thuốc điều trị ngoại trú tại bệnh viện Hương Trà năm 2016</t>
  </si>
  <si>
    <t>Phương pháp NC: Phần kết luận 4 trang là quá dài, nên viết lại ngắn gọn hơn.</t>
  </si>
  <si>
    <t>Tính cấp thiết: Không cao.
Thể thức trình bày: Khá tốt.
Nội dung NC: Trích dẫn tài liệu đã hết hiệu lực TT 04/2008/TT-BYT.
Mục tiêu NC: Đạt.</t>
  </si>
  <si>
    <t xml:space="preserve">Đánh giá tác dụng điều trị đau dây thần kinh tọa thể phong hàn thấp bằng y học cổ truyền tại bệnh viện Hương Trà
</t>
  </si>
  <si>
    <t xml:space="preserve">Lê Nguyễn Hồng Anh
Nguyễn Thị Kim Thoa
Trần Thanh Minh
Trần Thị Bé
Đinh Văn Dũng
Phan Thanh Tùng
Phạm Hữu Hiến
Lê Thị Thảo
Nguyễn Thị Kim Nhàn
</t>
  </si>
  <si>
    <t>Tính cấp thiết: Có.
Tính mới và sáng tạo: Tác giả đã chịu khó tìm tòi.
Thể thức trình bày: Tên đề tài: “Đánh gía tác dụng điều trị đau dây thần kinh tọa thể phong hàn thấp bằng YHCT tại bệnh viện Hương Trà: theo tôi nên đổi lại bằng YHCT kết hợp chiếu Hồng ngoại(Vì hồng ngoại là ở lĩnh vực VLTL) 
- Văn phong  chưa được mạch lạc lắm, dùng từ địa phương nhiều, ví dụ bớt (là giảm, hay khỏi bệnh)
-Lỗi hay gặp: khoảng trắng đặt trước dấy phấy, chấm hơi nhiều, và sau dấu chấm, dấu phẩy lại không để khoảng trắng(khoáng cách) 
-Tên bài thuốc nghiên cứu cần viết hoa kí tự đầu của bài thuốc
-Phần Kết quả NC: chỉ chọn bảng, hoặc biểu đồ cho 1 kết quả. Không dùng cả 2 hình thức cho 1 kq.
- Trên bảng thường kèm theo thứ tự chương, và thứ tự bảng; dưới biểu đồ phải có thứ tự chương, và thứ tự biểu đồ
-Trong các bảng thay “Số người” bằng n. một số bảng không dung n mà x với số người nên nhìn vào rối rắm.
-Phần kết luận thường ngay sau trang bàn luận .
- Phần đặt vấn đề, tổng quan, bàn luận kết quả những phần trích dẫn của các tài liệu ,các tác giả khác phải có số thứ tự TLTK được trích dẫn[    ]
-Phần tài liệu tham khảo(TLTK) từ trên xuống Tên tác giả, hoặc đơn vị ban hành văn bản, tài liệu phải theo thứ tự A, B, C, …, tiếp theo là (năm ban hành, công bố kết quả).
-Mục lục để  ngay trước phần Đặt vấn đề.
Phương pháp NC: Nên sử dụng từ ngữ thống nhất trong đề tài nhất là các mục tiểu mục: nên dùng thống nhất YHCT thay cho Đông y (trong hệ thống y tế công lập đang sử dụng YHCT thay Đông y), không nên lúc là YHCT, lúc Đông y. 
-Phương pháp chọn mẫu: giải thích vì sao chọn cỡ mẫu 100 (công thức, hay cỡ mẫu thuận tiện.
- Về đối tượng nghiên cứu: Có tiêu chuẩn chọn bệnh Phần YHHĐ nên nêu gọn hơn, và lưu ý số thứ tự mục, tiểu mục giữa YHHĐ, và YHCT . Phần Không đưa vào nghiên cứu thì đưa vào tiêu chuẩn loại trừ.
- Kĩ thuật tiến hành có nêu chia 2 lô thì nên đưa vào phương pháp nghiên cứu. Và chia 2 lô BN nội trú và ngoại trú hơi khập khiển nên phần trình bày không được rõ ràng. Nếu được thì không cần phải chia 2 lô tiến cứu có so sánh trước sau can thiệp(Vì 2 lô này phác đồ can thiệp là giống nhau hoàn toàn) 
- Trong kỹ thuật tiến hành về phương tiện phục vụ nghiên cứu như máy điện châm, kim châm cứu nên nêu máy điện châm loại gì, kim châm cứu loại gì
-Phác đồ điện châm  chưa hợp lý. Nếu đau TK tọa thể đau theo kinh Bàng quang huyệt vị sử dụng khác, theo kinh Đỡm dùng một số huyệt vị khác, cong nếu đau phối hợp cả 2 kinh mới sử dụng phác đồ như trong nghiên cứu.
-Lưu ý giá trị p: p&gt;0,05, p&lt;0,05, p&lt;0,01
- Phần nhân lực nghiên cứu, dự toán kinh phí không phải đưa vào trong đề tài mà thường nêu ở phần đề cương.
Phần cuối của Đối tượng và PPNC nên có mục Đạo đức trong nghiên cứu
Mục tiêu NC: Mục tiêu 1 không rõ ràng.
Phạm vi áp dụng: Trong đơn vị.</t>
  </si>
  <si>
    <t>Thể thức trình bày: Đề nghị HĐ KH Huyện Hương Trà hướng dẫn cụ thể cho Người nghiên cứu.
Phương pháp NC: Kết luận chưa rõ, cần bám mục tiêu.
Mục tiêu NC: Kết luận
không có mục tiêu 1 và mục tiêu 2</t>
  </si>
  <si>
    <t xml:space="preserve">Khảo sát thực trạng sự tuân thủ vệ sinh tay của nhân viên y tế tại Bệnh viện Hương Trà năm 2016
</t>
  </si>
  <si>
    <t xml:space="preserve">Nguyễn Thị Mỹ Hạnh
Trần Hữu Quang
Nguyễn Quốc Phòng
Nguyễn Thị Hoa Lê
Trần Thị Hoài An
Nguyễn Thị Thúy Hằng
Lê Thị Trâm
Trần Bá Hạnh
Trần Thị Hiền
Nguyễn Thị Hoài
Hoàng Tăng Phái
Nguyễn Xuân Thanh
Phạm Ngọc Hoàng
Hoàng Thị Hồng Yến
Lê Thị Ngọc Lan
</t>
  </si>
  <si>
    <t xml:space="preserve">Tính cấp thiết: Chưa nêu lên được tình hình và sự ảnh hưởng của vệ sinh tay đến công tác KCB tại đơn vị.
Tính mới và sáng tạo:Chưa có được sự đánh giá kết quả trước và sau rủa tay. Cần thiết lấy mẫu xét nghiệm đánh giá kết quả sau rữa tay.
Thể thức trình bày: Phần tổng quan chưa nêu lên được tình hình của tỉnh, tại đơn vị. Phần bàn luận còn sơ sài không có sự đánh giá, so sánh và biện luận.
Phương pháp NC: Bảo đảm được việc thu thập thông tin qua quan sát và ghi vào bản kiểm. Trong phương pháp tính toán và xử lý số liệu để làm các yếu tố liên quan không sử dụng phần mềm để tính gía trị P.
Mục tiêu NC: Mục tiêu 2 chưa xác định được các yếu tố liên quan đến việc vệ sinh tay (không được nêu lên trong phần kết luận)
Hiệu quả và phạm vi áp dụng: Các đề xuất, kiến nghị chưa cụ thể. Áp dụng trong đơn vị.
</t>
  </si>
  <si>
    <t>Tính cấp thiết: Có.
Tính mới và sáng tạo: Không.
Thể thức trình bày:Đẹp.
Phương pháp NC: Đạt.
Mục tiêu NC: Đạt.
Phạm vi áp dụng: Trong đơn vị.</t>
  </si>
  <si>
    <t xml:space="preserve">Nghiên cứu rối loạn Lipid máu ở bệnh nhân đái tháo đường Typs 2 điều trị ngoại trú tại khoa khám bệnh - Bệnh viện Hương Trà năm 2016
</t>
  </si>
  <si>
    <t>Tính cấp thiết: Có.
Tính mới và sáng tạo: Có cải tiến so với phương pháp trước đây, mức độ tốt.
Thể thức trình bày: Đạt.
Phương pháp NC: Đối tượng, PPNC đạt tin cậy 
Mục tiêu NC: Đạt. Kết luận quá ngắn, viết bám sát thep mục tiêu NC và kết quả NC.
Phạm vi áp dụng: Toàn tỉnh.</t>
  </si>
  <si>
    <t>Tính cấp thiết: Có.
Tính mới và sáng tạo: Chưa cao.
Thể thức trình bày: Đẹp.
Phương pháp NC: Đạt yêu cầu số liệu nghiên cứu.
Mục tiêu NC: Đạt.
Phạm vi áp dụng: Ngành</t>
  </si>
  <si>
    <t xml:space="preserve">Khảo sát sự hài lòng của người bệnh nội trú về đổi mới phong cách, thái độ phục vụ của cán bộ y tế ở Bệnh viện Lao và Bệnh phổi tỉnh Thừa Thiên Huế năm 2016
</t>
  </si>
  <si>
    <t>Tính cấp thiết của đề tài: Có
Tính mới và sáng tạo: Mới
Thể thức trình bày Đẹp.
Phương pháp nghiên cứu: Đạt, khoa học
Mục tiêu nghiên cứu: Đạt
Hiệu quả và phạm vi áp dụng: Toàn ngành.</t>
  </si>
  <si>
    <t>1. Tính cấp thiết của đề tài cao.
2. Thể thức trình bày tốt.
3. Phương pháp nghiên cứu và điều tra khảo sát: Khoa học
5. Mục tiêu nghiên cứu: Đạt</t>
  </si>
  <si>
    <t xml:space="preserve">Nghiên cứu tình hình bệnh phổi tắc nghẽn mạn tính tại 5 xã phường của Thành phố Huế và Thị xã Hương Trà, tỉnh Thừa Thiên Huế, năm 2015
</t>
  </si>
  <si>
    <t xml:space="preserve">Dương Vĩnh Linh
Võ Đại Tự Nhiên
Ngô Hữu Luận
Hà Văn Tuần
Trần Thị Thanh Nhàn
Dương Vĩnh Hồng
Huỳnh Ngọc Ân
Hồ Thị Thu Hạnh
Đặng Thị Hoàng Phương
Lê Thị Ngọc Bội
Ngô Thị Thắm
Tôn Thất Khôi
Phạm Thị Như Hoàng
Nguyễn Thị Thanh Thủy
Đặng Mạnh Cường
Nguyễn Văn Dũng
Nguyễn Thị Thanh Thúy
</t>
  </si>
  <si>
    <t>Phương pháp NC: Đối tượng nghiên cứu không phù hợp với mục tiêu 1 nghiên cứu.
-Công thức tính cở mẫu không chính xác.
-Không chỉ đinh danh 5 xã phường nào của hai huyện.
Mục tiêu NC: Mục tiêu 1 chưa đạt.</t>
  </si>
  <si>
    <t>Kết luận: nên phân chia thành 2 phần trong kết luận theo 2 mục tiêu và kết quả nghiên cứu</t>
  </si>
  <si>
    <t>Nghiên cứu đặc điểm dịch tễ học và đánh giá kiến thức, thái độ, thực hành của người dân về phòng chống bệnh sốt xuất huyết Dengue tỉnh Thừa Thiên Huế năm 2016</t>
  </si>
  <si>
    <t xml:space="preserve">Nguyễn Đình Sơn
Trần Quang Hợp
Lê Tự Hạnh
Đặng Thị Diệu Thúy
Lê Văn Sanh
Trần Chí Thanh
Lê Thị Trúc
Phan Thị Hồng Nhạn
Lê Hoàng Mai Thy
Hoàng Văn Thuận
Nguyễn Thị Quỳnh Chi
Phạm Văn Trí
</t>
  </si>
  <si>
    <t>Thể thức trình bày: Rõ ràng.
Phương pháp NC: Đạt, phù hợp với yêu cầu thực tiển.
Mục tiêu NC: Đạt.</t>
  </si>
  <si>
    <t>Thể thức trình bày: Các tiêu chí để đánh giá kiến thức đúng cần ghi rõ tham khảo từ tài liệu/văn bản nào.
Phương pháp NC: cần nêu cụ thể:
-Tiêu chí đánh giá ca bệnh sốt xuất huyết Dengue. Không nên nêu chung chung văn bản tham khảo.
- Việc lựa chọn nhóm bệnh theo phương pháp chọn mẫu ngẫu nhiên nào.
- Nhóm chứng chọn ra sao. Cần có danh sách đối tượng nghiên cứu ở phần phụ lục</t>
  </si>
  <si>
    <t xml:space="preserve">Nghiên cứu các kiểm hình vật chứa có bọ gậy AEDES truyền bệnh sốt xuất huyết ở 4 vùng sinh thái tại tỉnh Thừa Thiên Huế năm 2016 
</t>
  </si>
  <si>
    <t xml:space="preserve">Trần Chí Thanh 
Nguyễn Đình Sơn
Nguyễn Thái Hòa
Lê Tự Hạnh
Lê Mai Hoàng Thy
Nguyễn Văn Khoa
Trần Minh Sự
Ngô Thị Hồng Hạnh
</t>
  </si>
  <si>
    <t xml:space="preserve">Tính cấp thiết: Có ý nghĩa thực tiển mô tả được các kiểu hình vật chứa có bọ gậy Aeds ở 4 vùng sinh thái. Trích dần tài liệu tham khảo chưa đúng một số tài liệu chưa được trích dẫn.
Tính mới và sáng tạo: Đề tài mới không  trùng lập với các đề tài nghiên cứu trước đấy có tính sáng tạo.
Thể thức trình bày: Bố cục sạch sẽ, diễn đạt tốt. Chưa tách phần kết quả nghiên cứu và bàn luận. Phần bàn luận chưa hợp lý với bố cục đề tài.
Phương pháp NC: Sử dụng phướng có tính khoa học từ điều tra thực địa rồi đưa ra kết quả nghiên cứu, các số liệu có độ tin cậy cao cở mẫu đủ lớn để làm đại diện. Đề tài sử dụng mọi số phương pháp chưa phù hợp cở mẫu phần kết quả và phần đối tượng chưa đúng. Một số kết quả chưa phù hợp để so sánh.
Kết quả NC: Một số nội dung chưa rõ ràng và cụ thể.
Hiệu quả và phạm vi áp dụng: Đề tài mang tính thực địa phù hợp với các vùng sinh thái và có thể áp dụng để đưa ra các biện pháp phòng chúng dịch SXH thời gian đến.
</t>
  </si>
  <si>
    <t>Phương pháp NC: Tác giả có sự nhầm lẫn giữa đối tượng NC và biến số. Đối tượng nghiên cứu liên quan tính toán cỡ mẫu. Vì vậy đối tượng nghiên cứu ở đây phải là hộ gia đình. Các kiểu hình vật chứa, chỉ số muỗi...là các biến số.
Mục tiêu NC: Kết quả và bàn luận sơ sài.</t>
  </si>
  <si>
    <t>Khảo sát sự hài lòng của người dân đến tiêm chủng dịch vụ tại Trung tâm Y tế dự phòng năm 2016</t>
  </si>
  <si>
    <t xml:space="preserve">Nguyễn Thái Hòa
Nguyễn Đình Sơn
Trần Danh Lộc
Hoàng Đức Thuận
Phạm Văn Trí
Bùi Khắc Nghi
Ngô Kim Nhã
Nguyễn Thị Thanh Hiền
Lê Nguyễn Thu Phương
Võ Thị Ngọc Nga
</t>
  </si>
  <si>
    <t>Nghiên cứu tình hình nhiễm virus viêm gan B và kiến thức, thực hành của các đối tượng đến xét nghiệm tại Trung tâm Y tế dự phòng tỉnh Thừa Thiên Huế năm 2016</t>
  </si>
  <si>
    <t>Huỳnh Văn Hảo
Hồ Xuân Vũ 
Ngô Kim Nhã
Nguyễn Thị Thanh Hương
Nguyễn Lê Diệu Huyền
Nguyễn Thị Quỳnh Chi
Hoàng Trọng Dạ Thảo
Bùi Khắc Nghi
Ngô Thị Dung
Đoàn Thị Cẩm Nhung</t>
  </si>
  <si>
    <t>Tính cấp thiết: Có.
Tính mới và sáng tạo: Có.
Phương pháp NC:Đối tượng nghiên cứu cần loại trừ những người đã có tiêm chủng viêm gan B trước đó
PPNC không nói rõ tiêu chuẩn đánh giá thế nào là kiến thức Tốt thì bảng 3.20, bảng 3.21 dựa vào đâu để thống kê?
Mục tiêu NC: Kết quả 2 mục tiêu còn hạn chế.</t>
  </si>
  <si>
    <t>Đánh giá tình hình nhiễm vi rút cúm và các vi rút đường hô hấp khác ở bệnh nhân Nhiễm trùng đường hô hấp cấp tính nặng vào điều trị tại bệnh viện Trung ương Huế năm 2016</t>
  </si>
  <si>
    <t>Trần Quang Hợp
Đặng Thị Diệu Thuý
Lê Tự Hạnh
Lê Văn Sanh
Lê Thị Trúc
Phan Thị Hồng Nhạn</t>
  </si>
  <si>
    <t>Thể thức trình bày: Đề nghị tác giả bổ sung và điều chỉnh tên đề tài: ”…Trẻ em nhiễm…vào điều trị tại Trung tâm nhi khoa Bệnh viện Trung ương Huế”.
Phương pháp NC: Trong Chương 2: ĐT &amp; PPNC
1) Đề nghị ghi chính xác: Khoa Nhi (Trung tâm Nhi khoa Bệnh viện Trung ương Huế) ≠ tại các khoa của Bệnh viện Trung ương Huế.
2) Vì sử dụng phiếu trả lời kết quả xét nghiệm của Viện Pasteur Nha Trang, nên không cần đưa mục 2.6 Quy trình xét nghiệm vào PPNC hoặc có thể mục 2.5 như là phần làm rõ thêm.</t>
  </si>
  <si>
    <t>Tính cấp thiết: Có.
Tính mới và sáng tạo: Không mới.
Thể thức trình bày: không cân xứng.
Phương pháp NC: Thời gian chọn đối tượng chưa phù hợp. Chưa nói rõ quy trình lấy mẫu. 
Mục tiêu NC: Đạt.</t>
  </si>
  <si>
    <t>Nghiên cứu tình hình phản ứng sau tiêm chủng vắc xin trong tiêm chủng mở rộng của trẻ dưới 1 tuổi tỉnh Thừa Thiên Huế năm 2016</t>
  </si>
  <si>
    <t>Đặng Thị Diệu Thúy
Nguyễn Đình Sơn
Võ Đăng Huỳnh Anh
Trần Quang Hợp
Lê Văn Sanh
Lê Thị Trúc
Phan Thị Hồng Nhạn
Hoàng Đức Thuận
Nguyễn Văn Diên</t>
  </si>
  <si>
    <t>Tính cấp thiết: Có.
Tính mới và sáng tạo: Có.
Phương pháp NC: PP nghiên cứu cần nói rõ đánh giá các mức độ nhẹ-nặng phản ứng sau tiêm chủng dựa vào tài liệu/văn bản nào quy định vì TT 22/2014/TT-BYT chỉ quy định Phản ứng sau tiêm chủng và Tai biến nặng sau tiêm chủng  .
Mục tiêu NC: Các biến số đưa ra để tìm các yếu tố liên quan đến phản ứng sau tiêm chủng còn hạn chế, mới chỉ tập trung vào bà mẹ, không thấy khảo sát các yếu tố chủ quan từ dây chuyền lạnh, cán bộ y tế nên mục tiêu 2 cần xem lại.</t>
  </si>
  <si>
    <t>Nghiên cứu tình hình mắc tiêu chảy của trẻ em dưới 5 tuổi và các yếu tố nguy cơ tại 2 vùng sinh thái: Thị trấn Khe Tre huyện Nam Đông và xã Phong Chương, huyện Phong Điền năm 2016</t>
  </si>
  <si>
    <t>Lê Văn Sanh
Nguyễn Thái Hoà
Đặng Thị Diệu Thuý
Trần Quang Hợp
Lê Thị Trúc
Đặng Thị Mỹ Châu
Võ Văn Trình
Hoàng Đắn
Lê Thị Thư</t>
  </si>
  <si>
    <t>Tính cấp thiết: Chưa nêu được tính cấp thiết của vấn đề nghiên cứu. Chưa nêu được lý do vì sao chọn thị trấn Khe tre và xã Phong Chương để nghiên cứu.
Phương pháp NC: Phương pháp chọn mẫu chung chung. 
Bàn luận chưa nêu bật được vấn đề phát hiện trong nghiên cứu
Mục tiêu NC: Đạt.</t>
  </si>
  <si>
    <t>Nghiên cứu kiến thức và thực hành của cán bộ y tế cơ sở về chăm sóc dinh dưỡng cho trẻ em dưới 24 tháng tuổi tỉnh Thừa Thiên Huế năm 2016</t>
  </si>
  <si>
    <t>Phan Thị Liên Hoa
Lê Thị Sông Hương
Lê Thị Phùng Mỹ</t>
  </si>
  <si>
    <t xml:space="preserve">Đánh giá tỷ lệ suy dinh dưỡng trẻ em dưới 5 tuổi tại tỉnh Thừa Thiên Huế giai đoạn 2012-2016
</t>
  </si>
  <si>
    <t>Lê Thị Sông Hương
Lê Mai Hoàng Thy
Lê Thị Phùng Mỹ
Nguyễn Thị Thu Hằng</t>
  </si>
  <si>
    <t>Nghiên cứu bệnh tiêu chảy trẻ em &lt; 5 tuổi và các yếu tố liên quan tại các khu tái định cư huyện Quảng Điền và Phú Lộc tỉnh Thừa Thiên Huế năm 2016</t>
  </si>
  <si>
    <t>Trần Bá Thanh
Nguyễn Đình Sơn
Huỳnh Văn Hảo
Hồ Thị Thanh Hiếu
Đặng Trần Hữu Hạnh
Nguyễn Thị Thu Hằng
Hoàng Đức Thuận
Lê Nguyễn Thu Phương</t>
  </si>
  <si>
    <t>Phương pháp NC: Tính toán cỡ mẫu nên lấy tỷ lệ từ 1 nghiên cứu khoa học trước đó, không nên lấy từ báo cáo tổng kết.
Địa bàn chọn vào mẫu nên nói rõ dựa vào văn bản nào để xác định đây là khu tái định cư
Phương pháp đánh giá kiến thức, thái độ về tiêu chảy cần nói rõ căn cứ tài liệu nào, do cơ quan chuyên môn nào ban hành.
Chủ đề tiêu chảy không mới nên cần sử dụng câu hỏi mở nhiều hơn để phát hiện vấn đề. Ví dụ: nước uống không hợp vệ sinh mà trẻ uống là nước gì…
Khi so sánh với kết quả của nghiên cứu khác cần nêu rõ cỡ mẫu và tỷ lệ của nghiên cứu đó để người đọc kiểm chứng
Mục tiêu NC: Đạt.</t>
  </si>
  <si>
    <t>Đánh giá tình hình thu gom và xử lý rác thải tại các chợ trên địa bàn thành phố Huế năm 2016</t>
  </si>
  <si>
    <t>Thể thức trình bày: Đạt.
Mục tiêu NC: Đạt</t>
  </si>
  <si>
    <t>Đánh giá thực trạng và nhận thức của người dân về nhà tiêu hợp vệ sinh tại xã Lộc Bình và Xuân Lộc huyện Phú Lộc tỉnh Thừa Thiên Huế năm 2016</t>
  </si>
  <si>
    <t>Đặng Trần Hữu Hạnh
Nguyễn Đình Sơn
Hoàng Hà Tư
Trần Bá Thanh
Hồ Thị Thanh Hiếu
Nguyễn Thị Thu Hằng</t>
  </si>
  <si>
    <t>Cần phân tích điều kiện kinh tế của 285 hộ gia đình không có nhà iêu để đưa ra kết luận do nhận thức hay do kinh tế, từ đó có kiến nghị chính xác hơn.</t>
  </si>
  <si>
    <t>Tính cấp thiết: Dữ liệu chứng minh được tính cấp thiết
Tính mới và sáng tạo: Có tính mới.
Thể thức trình bày: Rõ ràng. Chưa có biểu đồ minh họa
Phương pháp nghiên cứu: Phương pháp thu thập thông tin trình bày chưa chi tiết phần quan sát đánh giá nhà tiêu. Chưa khai thác lý do người dân không có nhu cầu xây nhà tiêu.
Mục tiêu nghiên cứu: Thông tin thu thập đã trả lời được câu hỏi nghiên cứu.
Hiệu quả và phạm vi áp dụng: Đề tài chưa hoàn chỉnh ở phần đánh giá nhu cầu xây nhà tiêu của người dân nên phạm vi chỉ ứng dụng trong ngành.</t>
  </si>
  <si>
    <t>Nghiên cứu tình hình rối loạn thiếu hụt I ốt ở trẻ em 8-10 tuổi và tìm hiểu các yếu tố liên quan tỉnh Thừa Thiên Huế năm 2016</t>
  </si>
  <si>
    <t>Tính cấp thiết: Có.
Tính mới và sáng tạo: Có nhiều ý mới
Thể thức trình bày: Đẹp.
Phương pháp NC: vtốt, đại diện mẫu đạt yêu cầu.
Mục tiêu NC: Đạt.
Phạm vi áp dụng: Toàn tỉnh.</t>
  </si>
  <si>
    <t>Đánh giá hiệu quả can thiệp bước đầu tiền Tăng huyết áp và Tăng huyết áp độ I ở đối tượng 40 tuổi trở lên tại tỉnh Thừa Thiên Huế trong 2 năm 2015-2016</t>
  </si>
  <si>
    <t>Nghiên cứu tình hình tai nạn thương tích ở 4 xã vùng ven biển đầm phá tỉnh Thừa Thiên Huế năm 2016</t>
  </si>
  <si>
    <t>Thể thức trình bày: Khá tốt.
Phương pháp NC: Đạt</t>
  </si>
  <si>
    <t>Tính cấp thiết: Có
Thể thức trình bày: Chưa khoa học.
Phương pháp NC: Bảng 3.2 không ghi tiêu đề
Tác giả chọn 04 huyện trong 05 huyện, không giải thích, tại sao không chọn cả 5 huyện cho có tính đại diện hơn. 
Một số địa danh nêu chưa chính xác
Mục tiêu NC: Đạt</t>
  </si>
  <si>
    <t>Nghiên cứu mô hình cung cấp dịch vụ y tế lao động cơ bản trong nông nghiệp tại 2 xã Quảng Vinh và Quảng Phú huyện Quảng Điền tỉnh Thừa Thiên Huế năm 2016</t>
  </si>
  <si>
    <t xml:space="preserve">Hà Văn Hoàng
Nguyễn Đình Sơn
Hồ Xuân Vũ
Trần Văn Khởi
Nguyễn Đức Anh Vũ
Nguyễn Khoa Diệu Ny
Phan Trung Ngọc
Hoàng Trọng Dạ Thảo
Nguyễn Thị Quỳnh Chi
Trần Đạo Phong
Võ Truyền
</t>
  </si>
  <si>
    <t xml:space="preserve">Tính cấp thiết: Có ý nghĩa khoa học. Chưa nêu được lý do chọn hai xã để nghiên cứu một số trích dẫn không có tài liệu tham khảo.
Tính mới và sáng tạo: Có.
Thể thức trình bày: Một số tài liệu tham khảo chưa được trích dẫn còn lỗi đánh mấy, số liệu chưa rõ ràng.
Phương pháp NC: khoa học, khách quan từ điều tra khảo sát phỏng vấn xây dựng mô hình thể tổng kết thành kết luận. Do đó kết luận có độ tin cậy cao, công sức tác giả lớn. Cở mẫu chưa đủ để mang tính đại diện. Một số kết quả trong nghiên cứu chưa rõ ràng và cụ thể. Các số liệu về cở mẫu chưa thống nhất.
Mục tiêu NC: Đạt. Một số nội dung chưa phù hợp với việc xây dựng mô hình (trang 24)
Hiệu quả và phạm vi áp dụng: có ý nghĩa khoa học là cơ sở để các ban ngành đưa ra các giải pháp. Phạm vi áp dụng hạn chế.
 </t>
  </si>
  <si>
    <t>Thể thức trình bày: Lưu ý sử dụng dấu phẩy trong các chữ số thập phân.
- Bảng 3.1, 3.2 thiếu đơn vị.
- Bảng 3.4 cần thiết kế lại để thể hiện coa 122 trường hợp mắc bệnh trên 100 người được khảo sát. 
Phương pháp NC: Bảng 3.5 nghiên cứu trên đối tượng 100 nông dân nhưng nhận xét trên cán bộ y tế, tình nguyện viên là không hợp lý.
-Trang 25, các số liệu 112/300 mẫu chiếm tỷ lệ 37,33% không thấy có trong bảng số liệu quan trắc.
Mục tiêu NC: Đạt,
Phạm vi áp dụng: Toàn ngành</t>
  </si>
  <si>
    <t>Nghiên cứu tình hình xét nghiệm chẩn đoán sốt xuất huyết Dengue và phân lập tuýp vi rút Dengue đang lưu hành tại tỉnh Thừa Thiên Huế thời gian 5 năm (2012-2016)</t>
  </si>
  <si>
    <t xml:space="preserve">Lê Văn Hoàn
Nguyễn Đình Sơn
Huỳnh Văn Hảo
Nguyễn Thị Thanh Hương
Đồng Thị Hồ Vy
Nguyễn Anh Thư
Lê Thị Ngọc Minh
Lê Thị Phương Nhi
Lê Thị Ánh Nguyệt
Lê Tự Hạnh
</t>
  </si>
  <si>
    <t>Tính cấp thiết: Có.
Tính mới và sáng tạo: Có.</t>
  </si>
  <si>
    <t>Tính cấp thiết: Rất cần thiết.
Thể thức trình bày: Tốt.
Phương pháp NC: tốt, rất thiết thực với nhu cầu thực tiển.
Hiệu quả và phạm vi áp dụng: Đề tài cần thiết triển khai thêm trong thời gian tới.</t>
  </si>
  <si>
    <t>Điều tra kiến thức, thực hành của cán bộ xét nghiệm làm công tác xét nghiệm phòng chống dịch tại các Labo tuyến huyện, thị xã thành phố Huế và các bệnh viện tỉnh năm 2016</t>
  </si>
  <si>
    <t xml:space="preserve">Lê Thị Phương Nhi
Huỳnh Văn Hảo
Lê Văn Hoàn
Nguyễn Thị Thanh Hương
Lê Thị Ngọc Minh
Nguyễn Anh Thư
Lê Thị Ánh Nguyệt
Võ Thị Thu Thuỷ
Lê Thị Thu Tuyết
Đồng Thị Hồ Vy
</t>
  </si>
  <si>
    <t>Khảo sát kiến thức, thực hành của cán bộ y tế tuyến xã, phường, thị trấn về công tác lập kế hoạch chủ động phòng chống dịch và các yếu tố liên quan tỉnh Thừa Thiên Huế năm 2016</t>
  </si>
  <si>
    <t>Võ Thị Ngọc Nga
Lê Nguyễn Thu Phương
Trần Thị Thanh Nga
Trần Thị Thanh Nga
Nguyễn Ngọc Quỳnh Như
Nguyễn Thị Thanh Hiền
Lê Nguyễn Thy Loan
Nguyễn Thị Ngọc Mai</t>
  </si>
  <si>
    <t>Tính cấp thiết: Có.
Tính mới và sáng tạo: Có.
Phương pháp NC: Không có cơ sở để đánh giá kiến thức lập kế hoạch tốt, thực hành lập kế hoạch tốt.
Mục tiêu NC: Mục tiêu 1 không trọng tâm
Mục tiêu 2 không đạt vì không có cơ sở để đánh giá kiến thức tốt, thực hành tốt về lập kế hoạch</t>
  </si>
  <si>
    <t>Nghiên cứu tình hình tăng huyết áp và các yếu tố liên quan ở người cao tuổi tại vùng ven biển huyện Phú Vang tỉnh Thừa Thiên Huế năm 2016</t>
  </si>
  <si>
    <t>Nghiên cứu môi trường lao động và sức khỏe bệnh tật của người lao động Công ty may Hanesbrands Việt Nam năm 2016</t>
  </si>
  <si>
    <t xml:space="preserve">Hồ Xuân Vũ
Nguyễn Thị Quỳnh Chi
Hoàng Trọng Dạ Thảo
Nguyễn Lê Diệu Huyền
Bùi Khắc Nghi
Hà Văn Hoàng
Trần Văn Khởi
Nguyễn Đình Minh Mẫn
Phan Trung Ngọc
Nguyễn Đức Anh Vũ
Ngô Kim Nhã
</t>
  </si>
  <si>
    <t>Tính cấp thiết: Chưa cung cấp dữ liệu liên quan để làm nổi bật tính cấp thiết của đề tài.
Tính mới và sáng tạo: Mục tiêu nghiên cứu tương tự với nhiều đề tài đã thực hiện trong nước.
Thể thức trình bày: Font chữ, cỡ chữ không thống nhất. Ít biểu đồ minh họa. In ấn không rõ ràng.
Phương pháp nghiên cứu: Trình bày phần đạo đức nghiên cứu chưa hợp lý. Không đúng với ý nghĩa của đạo đức nghiên cứu.
Mục tiêu nghiên cứu: Thông tin thu thập đã trả lời được câu hỏi nghiên cứu.
Hiệu quả và phạm vi áp dụng: Đề tài có 2 mục tiêu rõ ràng, phù hợp, có thể áp dụng thực hiện trong toàn tỉnh.</t>
  </si>
  <si>
    <t>Tính cấp thiết:Đạt.
Tính mới và sáng tạo: Đạt.
Thể thức trình bày: Chưa tốt.
Mục tiêu NC: Đạt</t>
  </si>
  <si>
    <t xml:space="preserve">Nghiên cứu thực trạng tuân thủ  điều trị của bệnh nhân điều trị Methadone tại tỉnh Thừa Thiên Huế và một số yếu tố liên quan năm 2016
</t>
  </si>
  <si>
    <t xml:space="preserve">Trần Thị Ngọc
Nguyễn Nam Hùng
Lê Hiệp
Châu Văn Thức
Lê Văn Vinh
Trương Thị Mỹ Thanh
Bùi Thị Kiều Linh
Nguyễn Chí Hùng
Hoàng Phương Nhung
Đào Thị Thanh Vân
Trần Hoàng Thảo Ly
Nguyễn Thị Mai Phương
Hoàng Đức Thanh
Phạm Hoàng Ngọc Yến
Trần Thị Khánh Linh
Lê Thị Hiền
</t>
  </si>
  <si>
    <t>Phương pháp NC: Tác giả chưa mô tả cụ thể đánh giá mức độ Đạt/ Không đạt về đánh gía kiến thức tuân thủ điều trị, về sự hài lòng dịch vụ....</t>
  </si>
  <si>
    <t xml:space="preserve">Nghiên cứu kiến thưức thái độ và thực hành về phòng chống ung thư vú của phụ nữ trong độ tuổi sinh đẻ đến khám tại Trung tâm chăm sóc sức khỏe sinh sản tỉnh Thừa Thiên Huế 
</t>
  </si>
  <si>
    <t xml:space="preserve">Nguyễn Thị Hiệp
Nguyễn Khoa Nguyên
Hà Thị Mỹ Dung
Hồ Thị Liên Hương
Hồ Diệu Thương
Võ Thị Hồng Hạnh
Thái Thị Hạnh
</t>
  </si>
  <si>
    <t>Thể thức trình bày: Lưu ý chính tả</t>
  </si>
  <si>
    <t xml:space="preserve">Tính cấp thiết: Chưa nêu rõ.
Tính mới và sáng tạo: Đã được nghiên cứu nhiều.
Thể thức trình bày: Đóng tập sai số trang. Sai chính tả nhiều.Một số bảng biểu chưa đúng (bảng 3.6, biểu đồ 3.4)
Phương pháp NC: - Kết quả và bàn luận không trùng khớp. Trích dẫn sai tài liệu ở phần kết quả nghiên cứu phần bảng và nhận xét không giống nhau. Bảng chữ cái viết tắt chưa đủ đạt mục tiêu 2.
</t>
  </si>
  <si>
    <t xml:space="preserve">Nghiên cứu tình hình viêm nhiễm đường sinh dục ở phụ nữ mang thai đến nhận dịch vụ tại Trung tâm chăm sóc sức khỏe sinh sản năm 2016
</t>
  </si>
  <si>
    <t>Tính cấp thiết: Có.
Tính mới và sáng tạo: Có.
Thể thức trình bày: Đánh số thứ tự chưa đúng thể thức. Viết lại tài liệu tham khảo cho đúng yêu cầu. 
Phương pháp NC:: Cần đưa thêm tiêu chuẩn chẩn đoán các bệnh lý cụ thể của nhóm bệnh viêm nhiễm đường sinh dục dưới trong phương pháp nghiên cứu.
Mục tiêu NC: Đạt.
Phạm vi ứng dụng: Ngành</t>
  </si>
  <si>
    <t>Tính cấp thiết: Có.
TÍnh mới và sáng tạo: Có.
Thể thức trình bày: TLTK trình bày không đúng quy định, sắp xếp không theo vần.
Phương pháp NC: Phù hợp.
Mục tiêu NC: Đạt.
Phạm vi áp dụng: Toàn ngành</t>
  </si>
  <si>
    <t xml:space="preserve">Nghiên cứu giá trị chẩn đoán theo tiêu chí AMSEL và hệ thống tính điểm NUGENT trong bệnh lý viêm âm đạo do vi khuẩn
</t>
  </si>
  <si>
    <t xml:space="preserve">Nguyễn Thị Túy Hà
Hoàng Thị Lệ Xuân
Đinh Thị Đoan Trinh
Phạm Thị Chi
Lê Lợi
Đoàn Ngọc Thạch
Thái Thị Hạnh
Hoàng Thị Mỹ Linh
</t>
  </si>
  <si>
    <t xml:space="preserve">Tính cấp thiết: Có. Nhưng chưa bàn luận được các phương pháp chẩn đoán khác trong bệnh lý viêm âm đạo do vi khuẩn.
Thể thức trình bày: Dùng từ chưa thống nhất, bệnh nhân -  Khách hàng – Họ.
Phương pháp NC: Trong phiếu nghiên cứu không thấy tiêu chí quan hệ tình dục – nhưng phương pháp nghiên cứu có đề cập.
Hiệu quả và phạm vi áp dụng: TTYT huyện. Chưa có đề xuất, kiến nghị </t>
  </si>
  <si>
    <t>Tính cấp thiết của đề tài: Có
Tính mới và sáng tạo: Mới
Thể thức trình bày: Tốt.
Phương pháp nghiên cứu: Khoa học
Mục tiêu nghiên cứu: Đạt
Hiệu quả và phạm vi áp dụng: Toàn ngành.</t>
  </si>
  <si>
    <t xml:space="preserve">Khảo sát kiến thức, thái độ và thực hành về chăm sóc sức khỏe tuổi mãn kinh của phụ nữ trên 35 tuổi đến khám tại Trung tâm CSSKSS tỉnh Thừa Thiên Huế năm  2016
</t>
  </si>
  <si>
    <t xml:space="preserve">Hồ Thị Liên Hương
Nguyễn Khoa Nguyên
Hà Thị Mỹ Dung
Trương Phước Thanh Khuê
Nguyễn Minh Đức
Nguyễn Thị Hiệp
Lê Khắc Quỳnh Nga
Nguyễn Thị Nhiều
Phạm Thị Chi
Trần Thị Diệu Trang
Trần Đoàn Sao Ly
Trần Ý Trung Hiếu
Hồ Thị Mộng Thu
</t>
  </si>
  <si>
    <t>Tính cấp thiết: Chưa làm nỏi bật.
Tính mới và sáng tạo: Chưa có.
Thể thức trình bày: không thống nhất giữa trang bìa và đặt vấn đề.
Tiểu mục không đúng. Sai font chữa. Lỗi chính tả nhiều.
 Phương pháp NC: DDTNC là 284, nhưng số liệu thực tế là 393 ko lý giải tại sao. Phân nhóm tuổi không phù hợp. Kết quả thiếu trang 24. Thiếu các tiểu mục, bảng biểu.
Mục tiêu NC: bàn luận còn thiếu tiểu mục 2. Chỉ bàn luận 2/5 vấn đề.
Phạm vi áp dụng: Đơn vị.</t>
  </si>
  <si>
    <t>Tính cấp thiết: Có.
Tính mới: Có.
Thể thức trình bày: Rõ ràng.
Phương pháp NC: phù hợp.
Mục tiêu NC: Đạt.</t>
  </si>
  <si>
    <t xml:space="preserve">Khảo sát các yếu tố nguy cơ của thai chậm tăng trưởng trong tử cung tại Trung tâm CSSKSS tỉnh Thừa Thiên Huế trong 2 năm 2016-2017
</t>
  </si>
  <si>
    <t>2016-2017</t>
  </si>
  <si>
    <t xml:space="preserve">Chẩn đoán sớm số xuất huyết Dengue bằng kháng nguyên NSI và kháng thể Dengue (IgM, IgG) tại Bệnh viện thành phố Huế
</t>
  </si>
  <si>
    <t xml:space="preserve">Nguyễn Vũ Nhật Chi. 
Trương Đình Hải. 
Nguyễn Đức Quý. 
Nguyễn Thị Hoài Phương.
Phạm Xuân Hiếu.
Trần Thị Lý. 
Trần Thị Cẩm Vân. 
Bùi Thị Mỹ Phương. 
Lê Thị Ngọc Thúy.
Lê Thị Kim Ngân
</t>
  </si>
  <si>
    <t>Tính cấp thiết: Đã nêu được số liệu cho thấy vấn đề là phổ biến. Tuy nhiên chưa nêu bật các số liệu chứng minh nghiên cứu CLS trong chẩn đoán SXH là cần thiết.
Tính mới và sáng tạo: Đã đưa vào mục tiêu 2 để làm mới đề tài. Tuy nhiên đã có một số đề tài nghiên cứu về vấn đề này.
Thể thức trình bày:  Bố cục rõ ràng, đầy đủ. Nhưng dùng từ chưa chính xác ở các phần biến phụ thuộc. 
Phương pháp nghiên cứu: Chưa nêu cỡ mẫu là bao nhiêu. Tính đại diện chưa cao do n=100.
Mục tiêu nghiên cứu: Các yếu tố liên quan còn sơ sài, chưa cụ thể.
Hiệu quả và phạm vi áp dụng: Áp dụng trong toàn ngành.</t>
  </si>
  <si>
    <t xml:space="preserve">Tình hình thiếu máu ở trẻ em đến khám và điều trị tại trung tâm y tế thành phố Huế
</t>
  </si>
  <si>
    <t xml:space="preserve">Khảo sát kiến thức, thái độ và hành vi chăm sóc bệnh hen phế quản ở người nhà người bệnh đang điều trị tại bệnh viện thành phố Huế năm 2016
</t>
  </si>
  <si>
    <t xml:space="preserve">Dương Tôn Nữ Mộc Đức.
Hoàng Nhật. 
Lê Phan Cát Tiên.
Võ Thị Thu Huyền. 
Trần Thị Như ý. 
Đào Thị Mỹ Nhung. 
Nguyễn Thị Hải.
Dương Thị Cẩm Tú.
Nguyễn Thị Thùy Trang.
Võ Thị Thu Vân. 
Phan Thị Hiếu. 
Nguyễn Thị Kim Loan. 
Trần Thị Lý
</t>
  </si>
  <si>
    <t>Phương pháp NC: Đối tượng nghiên cứu nên là người bệnh HPQ &gt; 18 tuổi thì kết quả NC sẽ có ý nghĩa hơn là người nhà BN (đôi khi có mối quan hệ ít gần gũi với người bệnh).
- Cở mẫu NC không nên nhỏ hơn cở mẫu tính toán.
- Nên có quy định đánh giá thế nào là Tốt, Chưa Tốt, Không Tốt. Không biết.
- Sử dụng từ ngữ cần chính xác v/d Mục 2.3.2.3, Thái độ về bệnh HPQ của đối tượng NC nên viết là thái độ xử trí  đợt cấp cơn HPQ của đối tượng NC sẽ chính xác hơn.</t>
  </si>
  <si>
    <t xml:space="preserve">TÍnh cấp thiết: Cao.
Thể thức trình bày: Đẩy đủ. Ít lỗi chính tả. Các bảng kết quả rõ ràng. TLTK có cả phần tiếng Việt, Tiếng Anh, sắp xếp đảm bảo thứ tự. - Nên có bìa ruột bên trong.
- Ở trang 5 nói về cơ chế bên dưới sơ đồ nên có ghi chú tên hình, tên sơ đồ.
-Phần kết quả: Mỗi kết quả chỉ thể hiện hoặc bảng, hoặc biểu đồ, Không dùng vừa bảng, vừa biểu đồ cho 1 kết quả
-Trong TLTK tiếng Anh số 1. Do lỗi vi tính nên cần chỉnh lại (Áthma)
Phương pháp NC: Bộ câu hỏi đáp ứng nội dung đề ra.
Mục tiêu NC: Đạt.
Phạm vi áp dụng: Toàn ngành.
</t>
  </si>
  <si>
    <t xml:space="preserve">Nghiên cứu tình hình bệnh nhân đái tháo đường điều trị tại bệnh viện thành phố Huế năm 2016
</t>
  </si>
  <si>
    <t xml:space="preserve">Trần Quốc Xuân
 Nguyễn Thị Hoài Phương
Hồ Văn Huyên
Lê Thương
Nguyễn Văn Nghệ
Lê Thị Kim Ngân
Cao Ngọc Ánh
Lê Thị Diệu huyền
Hồ Thị Hoa
Lê Thị Ngọc Thúy
Hồ Thị Bích Hà
Đặng Thị Thúy Hương
Hoàng Thị Đoan Trang
Hoàng Nữ Ny Na
Đàm Hoàng Anh Dũng
Trần Hiếu Trứ
Trần Thị Lệ Hương
</t>
  </si>
  <si>
    <t>Tính cấp thiết: Số liệu tại TP Huế quá cũ đề nêu bật tính phổ biến và cấp thiết của vấn đề.
Tính mới và sáng tạo: Đề tài đã được nghiên cứu nhiều.
Thể thức trình bày:  Font chữ, kích cỡ chưa thống nhất. Lỗi đánh máy. 
Phương pháp nghiên cứu: Cỡ mẫu là con số định lượng, không phải định tính (thuận tiện). Cần nêu công thức tính cỡ mẫu. Các thông tin thu thập là các biến số, không phải là các tiêu chuẩn.
Mục tiêu nghiên cứu: Mục tiêu 2: chưa xác định các yếu tố liên quan có ý nghĩa thống kê hay không.
Hiệu quả và phạm vi áp dụng: Phương pháp nghiên cứu chưa hoàn chỉnh nên chỉ áp dụng trong ngành.</t>
  </si>
  <si>
    <t xml:space="preserve">Khảo sát sự hài lòng của người dân đối với dịch vụ khám chữa bệnh và tiêm chủng mở rộng tại trạm y tế phường Thủy Xuân và Thuận Hòa thành phố Huế
</t>
  </si>
  <si>
    <t xml:space="preserve">Hồ Văn Huyên
Trần Phước Nguyên
Lư Bá Lộc
Nguyễn Hoài thu
Phạm Thị trung Thu
Nguyễn Thanh Hoài Trân
Hồ Thị My
</t>
  </si>
  <si>
    <t xml:space="preserve">Tính cấp thiết: Có.
Tính mới và sáng tạo: Chưa cao.
Thể thức trình bày: Phần mục tiêu nghiên cứu nên để sau khi đặt vấn đề, không thấy phần tổng quan tài liệu, vì sao có thêm trang thuyết minh đề tài nghiên cứu khoa học, lỗi chính tả, dấu cách ô lộn xộn, can lề không đều giữa các trang,biểu đồ lại chú thích là hình....
Phương pháp NC: Thời gian nghiên cứu từ tháng 1/2015 đến tháng 10/2015 trong khi đề tài thực hiện năm 2016.
Mục tiêu NC: Đạt.
Phạm vi áp dụng: Rộng rãi.
</t>
  </si>
  <si>
    <t>Phương pháp điều tra khảo sát và phương pháp tính toán: Khảo sát 2 nội dung (Khám chữa bệnh và Tiêm chủng mở rộng) ở 2 phường Thủy Xuân và Thuận Hòa phải tính cỡ mẫu cụ thể cho 2 nội dung và 2 phường.</t>
  </si>
  <si>
    <t xml:space="preserve">Khảo sát mô hình bệnh tật điều trị nội trú tại Bệnh viên thành phố Huế năm 2016
</t>
  </si>
  <si>
    <t xml:space="preserve">Phạm Hữu Nhân. 
Trần Quốc Hùng . 
Trương Đình Hải.
Hoàng Thị Kim Lan. 
Hoàng Hạ Long. 
Hố Thị Thúy Loan.
Nguyễn thị Quý Hòa. 
Võ Thị Ngọc Khuê. 
Nguyễn Thị Lan Hương. 
Đặng Thị Thúy Vân
</t>
  </si>
  <si>
    <t xml:space="preserve">Nghiên cứu kết quả phẫu thuật cắt tử cung toàn phần do bệnh lý u xơ tử cung tại Bệnh viện trung ương Huế
</t>
  </si>
  <si>
    <t xml:space="preserve">Trương Đình Hải.
Trần Quốc Hùng . 
Nguyễn Vũ Nhật Chi. 
Phạm Hữu Nhân. 
Nguyễn Đức Quý. 
Võ Văn Minh Quang. 
Đặng Văn Tín.
Trần Quốc Xuân. 
Dương Tôn Nữ Mộc Đức
Nguyễn Thị Kim Ngân
Hoàng Thị Chi. 
Đoàn Thị Thanh Lan.
</t>
  </si>
  <si>
    <t>Tính cấp thiết: Có
Tính mới và sáng tạo: Có đổi mới, nhưng chưa cao.
Thể thức trình bày: Tốt.
Phương pháp nghiên cứu: Khoa học
Mục tiêu nghiên cứu: Đạt
Hiệu quả và phạm vi áp dụng: Toàn ngành.</t>
  </si>
  <si>
    <t xml:space="preserve">Tính cấp thiết: Có.
Tính mới và sáng tạo: Nghiên cứu này đã có nhiều tác giả nghiên cứu gần đây.
Phương pháp NC: Phẩu thuật cắt tử cung toàn phần liên quan đến đường tiết niệu nhưng trong nghiên cứu ít đề cập đến vấn đề này. Phần kết luận thiếu kết luận cận lâm sàng.
Mục tiêu NC: Đạt.
Phạm vi áp dụng: Tuyến huyện trở lên
</t>
  </si>
  <si>
    <t xml:space="preserve">Nghiên cứu kiến thức, thái độ và thực hành phòng chống sốt xuất huyết của sinh viên các trường thuộc Đại học Huế hiện đang cư trú trên địa bàn thành phố Huế năm 2016
</t>
  </si>
  <si>
    <t xml:space="preserve">Hồ Công Khá. 
Phạm Xuân Hiếu. 
Nguyễn Thị Ngọc Huyền
Phan Thị Mơ. 
Trần Ngọc Thành Nhân.
Nguyễn Văn Diên
Lê Phước Cử. 
Nguyễn Thanh Tùng. 
Lê Thị Hương Giang. 
Hoàng Thị Thúy Anh. 
Nguyễn Thị Hồng Minh. 
Nguyễn Thị Kim Chi.
</t>
  </si>
  <si>
    <t>Tính cấp thiết: Có.
TÍnh sáng tạo: Có.
Thể thức trình bày: - Mục tiêu 1 phải thêm vào cuối là năm 2016.
- 29Tài liệu tham khảo tiếng Việt cần sắp xếp lại thứ tự A, B, C theo tên tác giả. 
- Phiếu phỏng vấn cần quy định rõ các câu hỏi nào thuộc về kiến thức, câu nào là thực hành, câu nào là thái độ.
- Trong các Chương cần lưu ý không viết chữ in hoa ở các mục lớn chỉ viết chữ thường in đậm.
Phương pháp NC: - Trong Đặt vấn đề cần nêu vài tình hình dịch SXHD trên thế giới và Việt Nam, tình hình tại Tỉnh Và TP Huế cần trích dẫn TLTK.
- Chương 2: ĐT và PPNC : khi sử dụng P=80% phải trích dẫn từ một nghiên cứu trước đó hoặc từ một tác giả khác không giả sử là 80%. 
-Trong chương 3 Kết quả nghiên cứu : Cần lưu ý đánh số lại các bảng và biểu đồ : Như biểu đồ 3.1.1. là 3.1 và biểu đồ 3.3.1.1. là biểu đồ 3.2; bảng 3.1.1. là bảng 3.1  và bảng 3.1.2. là 3.2 cho đến bảng 3.4.4.3. là bảng 3.27…và tác giả cần lưu ý  trong kết luận 3.2. các chỉ số … vì chọn 3 phường nghiên cứu do đó phải điều tra các chỉ số này ở 3 phường theo công thức quy định của chương trình  và khi đó chúng ta sẽ có số liệu 3 phường để cho thấy tỷ lệ đều cao . 
Kết luận viết quá dài : bỏ kết luận 1 vì không có trong mục tiêu nghiên cứu mà dùng để cho thấy nguy cơ cao của véc tơ truyền bệnh. Kết luận 2 chỉ nêu về kết quả kiến thức đúng, thái độ đúng, thực hành đúng. Kết luận 3 cũng vậy chỉ nêu những điểm chính như liên quan kiến thức là: trường đang học, năm đang học; liên quan thái độ: trường đang học , năm đang học…chỉ nêu có liên quan mà thôi. 
Mục tiêu nghiên cứu: Đạt
Hiệu quả và phạm vi áp dụng: Có thể áp dụng ở địa phương khác.</t>
  </si>
  <si>
    <t xml:space="preserve">Khảo sát tâm lý bệnh nhân trước phẫu thuật tại Khoa Ngoại- Bệnh viện thành phố Huế </t>
  </si>
  <si>
    <t>Tính cấp thiết: Rất tốt.
Tính mới và sáng tạo: Đạt.
Thể thức trình bày: Đạt.
Phương pháp NC: Cần tính p khi nghiên cứu các mối liên quan giữa các biến để xem có ý nghĩa thống kê hay không.
Mục tiêu NCL Đạt.
Hiệu quả và phạm vi áp dụng: Rất tốt.</t>
  </si>
  <si>
    <t xml:space="preserve">Nghiên cứu, đánh giá mức độ tàn tật sau đa hóa trị liệu và khả năng hòa nhập cộng đồng của bệnh nhân Phong tại thành phố Huế
</t>
  </si>
  <si>
    <t xml:space="preserve">Hoàng Hạ Long. 
Nguyễn Đức Quý. 
Lê Thị Như Chi. 
Trần Duy Thiện Mỹ.
Trần Thị Ngọc Phúc.
Nguyễn Hoàng Nhân
Hoàng Bảo Anh. 
Phạm thị Minh Ngọc.
Nguyễn Thị Oanh. 
Nguyễn Thị Như Ngọc. 
Ngô Thị Kiều My. 
Phan Lê Thu Trâm.
Nguyễn Thị Ngọc Quỳnh.
</t>
  </si>
  <si>
    <t xml:space="preserve">Tính cấp thiết: Nêu không đi vào trọng tâm vấn đề tại sau phải nghiên cứu. Mục tiêu NC nêu ra quá dài. Cần gọn và trọng tâm hơn.
Tính mới và sáng tạo: Đạt.
Thể thức trình bày:Đạt. Thiếu phần ghi chú những từ viết tắc.Trong kết quả NC: đã lập bảng thì không cần lập biểu đồ và ngược lại.
Phương pháp NC đề nghị ghi gọn: Thực hiện PPNC mô tả, cắt ngang. Cần làm rõ các tiêu chí đánh giá gọi là “Bình thường” trong sinh hoạt xã hội/ Quan hệ xóm làng/ Tham gia lao đông....
Mục tiêu NC: Đạt.
Hiệu quả và phạm vi áp dụng: Đạt
</t>
  </si>
  <si>
    <t xml:space="preserve">Nghiên cứu điều kiện làm việc của công nhân phân xưởng phun cát đánh gỉ dầm cầu tại công ty TNHH MTV Cơ khí và xây dựng công trình 878 tỉnh Thừa Thiên Huế năm 2016
</t>
  </si>
  <si>
    <t xml:space="preserve">Phan Trung Ngọc
Nguyễn Đình Sơn
Hà Văn Hoàng
Hồ Xuân Vũ
Trần Văn Khởi
Nguyễn Đức Anh Vũ
Nguyễn Khoa Diệu Ny
Hoàng Trọng Dạ Thảo
Nguyễn Thị Quỳnh Chi
</t>
  </si>
  <si>
    <t xml:space="preserve">Nghiên cứu tình hình tiền đái tháo đường và các yếu tố liên quan của bệnh nhân đến khám bệnh tại phòng khám bảo vệ sức khỏe cán bộ tỉnh Thừa Thiên Huế
</t>
  </si>
  <si>
    <t xml:space="preserve">Văn Thị Thanh Vân
Lê Thị Phương
Trương Văn Chánh
Huỳnh Thế Thiên Giác
Hoàng trọng Nguyên
Nguyễn Thị Hằng
Huỳnh Thị Sáu
Nguyễn Thị Thanh Thúy
Đặng Anh Tuấn
</t>
  </si>
  <si>
    <t xml:space="preserve">Phương pháp NC: Tiêu chuẩn chẩn đoán dựa vào tổ chức nào? Tại sao chọn mốc 30-60 tuổi?. Phải nói rõ trong ĐT và PPNC. Mục xử lý số liệu đưa vào cuối ĐT và PPNC.
Mục tiêu NC: Kết luận 1: Tuổi càng cao thì nguy cơ mắc bệnh tiền ĐTĐ càng lớn. Có khác biệt ý nghĩa không?
Kết luận 2: ghi p và r sau các kết luận tương quan (trong các bảng kết quả chưa thể hiện tương quan)
Gom thành 2 kết luận theo 2 mục tiêu
</t>
  </si>
  <si>
    <t>Tính cấp thiết: Có.
Tính mới và sáng tạo: Chưa cao.
Thể thức trình bày: Có đầy đủ các mục tuy nhiên quá ngắn gọn (tổng 25 trang), chưa mô tả bệnh lý gì ở mắt liên quan đến Tiền đái tháo đường.
Phương pháp NC:Trong tiêu chuẩn loại trừ bệnh nhân đã ăn trong vòng 8 giờ, như vậy hầu hết là bệnh nhân phải hẹn lại ngày hôm sau hoặc nhịn ăn buổi trưa mới xét nghiệm được liệu có trở ngại vì hầu hết bệnh nhân sẽ không nhịn đói để đi khám bệnh.
Mục tiêu NC: Đạt.
Phạm vi áp dụng: Rộng rãi</t>
  </si>
  <si>
    <t xml:space="preserve">Khảo sát tình hình bệnh lý thoái hóa cột sống thắt lưng trên hình ảnh X Quang trên bệnh nhân đến khám tại phòng BVSKCB tỉnh Thừa Thiên Huế trong giai đoạn 2016-2017
</t>
  </si>
  <si>
    <t xml:space="preserve">Lê Viết Khâm
Văn Thị Thanh Vân
Lê Thị Phương
Trương Văn Chánh
Huỳnh Công Minh
Nguyễn Thị Thanh Thúy
Hồ Thúy Mai
Nguyễn Thị Thanh Hải
Huỳnh Thế Thiện Giác
Nguyễn Thị Hằng
</t>
  </si>
  <si>
    <t xml:space="preserve">Nghiên cứu hội chứng chuyển hóa trên bệnh nhân gan nhiễm mỡ đến khám tại Phòng BVSKCB tỉnh Thừa Thiên Huế
</t>
  </si>
  <si>
    <t>Thể thức trình bày: Mục tiêu 1 không rõ ràng: nghiên cứu gì? Tỷ lệ hay đặc điểm lâm sàng...?
Mục tiêu NC: Kết luận quá ngắn: nên viết lại bám theo 2 mục tiêu và kết quả nghiên cứu. Kết luận 2 không liên quan cũng nên nêu ra.</t>
  </si>
  <si>
    <t xml:space="preserve">Nghiên cứu nồng độ acid uric máu ở cán bộ diện bảo vệ sức khỏe bị bệnh tăng huyết áp đến khám tại Phòng BVSKCB tỉnh Thừa Thiên Huế năm 2016
</t>
  </si>
  <si>
    <t xml:space="preserve">Nguyễn Thị Thanh Hải
Văn Thị Thanh Vân
Lê Thị Phương
Hồ Thúy Mai
Lê Viết Khâm
Huỳnh Công Minh
Trương Văn Chánh
Huỳnh Thế Thiện Giác
Nguyễn Thị Hằng
Huỳnh Thị Sáu
Hoàng Trọng Nguyên
Đặng Văn Tuấn
</t>
  </si>
  <si>
    <t xml:space="preserve">Phương pháp NC: Tại sao chọn mốc 25 tuổi trở lên.Có phải đề tài chọn mẫu THA nguyên phát? Nếu THA nguyên phát thì có nên ghi rõ trong tên đề tài.
</t>
  </si>
  <si>
    <t>Tính cấp thiết: đề tài mang tính thời sự áp dụng rộng rãi cho các đơn vị KCB trong ngành.
Phương pháp NC: Còn thiếu tài liệu nghiên cứu nước ngoài (theo tuổi)
- Nên nói thêm ( thế nào là diện cán bộ do bảo vệ sức khỏe tỉnh quản lý)
- Nội dung nghiên cứu dài, nhiều phần không cần thiết đưa vào. 
Mục tiêu NC: Đạt.
Hiệu quả và phạm vi áp dụng:  Đề tài có thể giúp cho các đơn vị KCB trong địa bàn ngành tham khảo.</t>
  </si>
  <si>
    <t>Nghiên cứu đặc điểm lâm sàng và các yếu tố liên quan của bệnh chốc ở trẻ em dưới 15 tuổi tại Bệnh viện Phong - Da Liễu T.T.Huế năm 2016</t>
  </si>
  <si>
    <t>Nghiên cứu đặc điểm lâm sàng bệnh viêm da cơ địa và các yếu tố liên quan ở trẻ em dưới 15 tuổi tại Bệnh viện Phong - Da Liễu T.T.Huế năm 2016</t>
  </si>
  <si>
    <t xml:space="preserve">Trương Linh
Nguyễn Văn Quý
Văn Thị Thu Hương
Lê Thị Kiều Phương
Nguyễn Thị Liên Hồng
Nguyễn Phương Dung
Đỗ Thị Hiếu
Bùi Thị Thanh Huyền
Nguyễn Lê Thanh Hải
</t>
  </si>
  <si>
    <t>Tính cấp thiết: Có.
Tính mới và sáng tạo: Không.
Thể thức trình bày: Tạm được.
Phương pháp NC:tính đại diện của các mẫu thí nghiệm, các số liệu điều tra khảo sát đạt yêu cầu
Mục tiêu NC: Đạt
Phạm vi áp dụng: Đơn vị</t>
  </si>
  <si>
    <t>Đánh giá hiệu quả điều trị bệnh hạt cơm bằng phương pháp đốt điện cao tầng tại Bệnh viện Phong - Da Liễu năm 2016</t>
  </si>
  <si>
    <t xml:space="preserve">Nguyễn Đắc Hanh
Nguyễn Văn Quý
Nguyễn Lê Thanh Hải
Võ Đại Học
Mai Thị Ngọc Diệp
Lê Thị Ngọc Túy
Phạm Thị Khánh Ly
Lê Thị Thu Thủy
Phạm Thị Xuân Thủy
</t>
  </si>
  <si>
    <t xml:space="preserve">Tính cấp thiết: Có.
TÍnh mới và sáng tạo: Tương đối.
Thể thức trình bày: Đầy đủ các chương 
Phần tài liệu tham khảo: tên tác giả, cơ quan, đơn vị ban hành, công bố… cần sắp thứ tựA, B, C…
-Trong 1 kết quả chỉ sử dụng hoặc bảng, hoặc biểu đồ, không dùng cả 2 hình thức cho 1 kết quả.-
- Máy đốt điện nên nêu các thong số kỹ thuật, nên chụp hình máy đi kèm.
Phương pháp NC: Phần Kết luận nên có kết luận theo 2 mục tiêu chính đặt ra.
- Có 85,5% sau điều trị để lại sẹo nên có hướng nghiên cứu tiếp theo để giảm tỉ lệ sẹo, tăng nhu cầu thẩm mỹ trong điều trị.
-Nếu đề tài có lô chứng thì hay hơn.
-Phần cuối của Đối tượng và PPNC nên có mục Đạo đức trong nghiên cứu
Mục tiêu NC: Đạt.
Hiệu quả và phạm vi áp dụng: Tỉ lệ điều trị khỏi là 100% là rất tốt. Có thể áp dụng trong ngành
</t>
  </si>
  <si>
    <t>Tính cấp thiết: Vấn đề nghiên cứu không có tính phổ biến nên không có tính cấp thiết rõ.
Tính mới và sáng tạo: Chưa có nhiều đổi mới so với các đề tài tương tự trước đây.
Thể thức trình bày:  In ấn không rõ. Trình bày chưa đẹp. 
Phương pháp nghiên cứu: Cỡ mẫu nhỏ nên tính đại diện chưa cao. Các tiêu chí đánh giá chưa rõ ràng.
Mục tiêu nghiên cứu: Mục tiêu 1 không nên dùng từ “sơ bộ”
Hiệu quả và phạm vi áp dụng: Chưa có tính đại diện cao nên đề tài chỉ ứng dụng trong đơn vị.</t>
  </si>
  <si>
    <t xml:space="preserve">Đánh giá tình hình sử dụng kháng sinh điều trị các bệnh nhiễm khuẩn hô hấp dưới tại Khoa Nội -Nhi Bệnh viện đa khoa Bình Điền năm 2015.
</t>
  </si>
  <si>
    <t xml:space="preserve">Trần Thị Thu Hương
Phan thị Như Ngọc
Nguyễn Văn Hà
Trương Thị Hồng Kiều
Hoàng Thị Oanh
Nguyễn Thị Mùi
Trương Thị Ngọc Mận
Lê Thị Thu Hương
Hoàng Thị Chanh
Lê Trần Hoài Thư
Ngô Thị Uyển Nhi
Hoàng Thị Kim Liên
Nguyễn Thị Thanh Nga.
</t>
  </si>
  <si>
    <t>Thể thức trình bày: Chưa tốt.
Mục tiêu NC: Đạt</t>
  </si>
  <si>
    <t>Thể thức trình bày: Tốt. Sửa lại chữ nalidicid hoặc nalidixid thành nalidixic trang 30, 32, 37.
Phương pháp NC: Tốt.
Mục tiêu NC: Đạt.</t>
  </si>
  <si>
    <t xml:space="preserve">Nghiên cứu tình hình viêm nhiễm đường sinh dục dưới ở cán bộ nữ có chồng một số xã miền núi Thị xã Hương Trà và huyện A Lưới, tỉnh Thừa Thiên Huế năm 2016
</t>
  </si>
  <si>
    <t xml:space="preserve">Phan Lê Minh Tuấn
Nguyễn Thanh Sơn
Trần Bắc
Nguyễn Ngà
Ngô Cưu
Nguyễn Thị Thu Hà
Ngô Thị Mỹ Duyên
Hoàng Thị Oanh
Trần Đình Tuyến
Hoàng Thị Nhâm
</t>
  </si>
  <si>
    <t>Tính cấp thiết: Có.
Tính mới và sáng tạo: Có cải tiến so với phương pháp trước đây, mức độ tốt.
Thể thức trình bày: Đạt.
Phương pháp NC: Đối tượng, PPNC đạt tin cậy 
Mục tiêu NC: Đạt
Phạm vi áp dụng: Toàn tỉnh.</t>
  </si>
  <si>
    <t>Tính cấp thiết: Chưa nêu được số liệu, tình hình của bệnh ở địa phương.
Tính mới và sáng tạo:Đã có nhiều đề tài về VNĐSD dưới.
Thể thức trình bày: Đầy đủ.
Phương pháp NC: Tiêu chuẩn chẩn đoán của một số bệnh (Nấm, Trichomonas, Viêm CTC..) chưa phù hợp theo hướng dẫn quốc gia.
Mục tiêu NC: Đat.
Phạm vi áp dụng: Chỉ áp dựng tại bệnh viện, tuy nhiên cần điều chỉnh các tiêu chuẩn chẩn đoán.</t>
  </si>
  <si>
    <t xml:space="preserve">Nghiên cứu về gánh nặng kinh tế của Bệnh Tâm Thần phân liệt tại các hộ gia đình có người bệnh ở thành phố Huế, năm 2016
</t>
  </si>
  <si>
    <t xml:space="preserve">Nguyễn Mậu Duyên
Trần Quốc Hùng
Nguyễn Hoàng Lan
Võ Đăng Huỳnh Anh
Lê Đình Nhân
</t>
  </si>
  <si>
    <t xml:space="preserve">Đánh giá nhận thức của khách hàng về việc mua và sử dụng thực phẩm chức năng trên địa bàn Thành phố Huế
</t>
  </si>
  <si>
    <t xml:space="preserve">Võ Đức Bảo
Lê Viết Bắc
Hồ Thị Vui
Dương Hải Nam
Mai Thế Dũng
</t>
  </si>
  <si>
    <t>Thể thức trình bày: Tốt.Các phần mở đầu và kết luận không đánh số. Nên đổi chữ Phần thành Chương.
- Danh mục các chữ viết tắt nên có 2 cột tiếng Anh và tiếng Việt
- Thiếu danh mục các bảng và hình.
Phương pháp NC: Đạt.
Mục tiêu NC: Đạt.</t>
  </si>
  <si>
    <t xml:space="preserve">Nghiên cứu kiến thức, thái độ và thực hành của cán bộ y tế tuyến cơ sở về ứng dụng việc chăm sóc một nghìn ngày đầu đời của trẻ trong triển khai công tác phòng chống suy dinh dưỡng thể thấp còi trẻ em trên địa bàn tỉnh Thừa Thiên Huế, năm 2016
</t>
  </si>
  <si>
    <t xml:space="preserve">Nguyễn Khoa Nguyên
Lê Văn Lượng
Trần Thị Thu Minh
Trần Thị Mỹ Hạnh
Nguyễn Thị Ngọc Hà
Hoàng Thị Mỹ
Nguyễn Văn Quang
Hoàng Thị Mỹ Linh
Võ Thị Hồng Hạnh
Lê Đình Nhân
</t>
  </si>
  <si>
    <t>Tính cấp thiết của đề tài: Có
Tính mới và sáng tạo: Mới và sáng tạo.
Thể thức trình bày: Tốt. Phần đặt vấn đề dài, nên rút gọn còn 2 trang.
Phương pháp nghiên cứu: Tốt, khoa học.
Mục tiêu nghiên cứu: Đạt
Hiệu quả và phạm vi áp dụng: Toàn tỉnh.</t>
  </si>
  <si>
    <t>Tính cấp thiết: Có.
Tính mới và sáng tạo: Có.
Thể thức trình bày: Không cân xứng. Một số TLTK không đưa vào trích dẫn.
Phương pháp NC: Chọn p=0,3 không dựa vào tiêu chuẩn hay NC nào trước đó. Không giải thích vì sao cỡ mẫu theo công thức là 323 nhưng đối tượng tham gia NC là 412. Đối tượng chọn phỏng vấn không nằm trong đối tượng nghiên cứu. Chọn mẫu phân tầng nhưng không theo quy tắc, không tương xứng theo tỉ lệ. Chia nhóm đối tượng không hợp lý. Kêt quả NC không nói đến giá trị khi bình phương. Nhiều bảng chỉ ghi là mối liên quan nhưng chỉ mang tính cảnh báo, không mang tính so sánh. Nghiên cứu thực ra chỉ là thống kê và báo cáo..
Mục tiêu NC: Chưa đạt.
Hiệu quả và phạm vi áp dụng: Trong đơn vị.</t>
  </si>
  <si>
    <t xml:space="preserve">Công tác quản lý chất lượng dịch vụ khám chữa và đánh giá suwh hài lòng của bệnh nhân đang điều trị tại các bệnh viện chuyên khoa trực thuộc Sở y tế tỉnh Thưa Thiên Huế
</t>
  </si>
  <si>
    <t xml:space="preserve">Nguyễn Trọng Chương
Nguyễn Quang Hiền
Nguyễn Thanh Sơn
Phạm Minh Trường
Nguyễn Thái Long
Trương Thị Hương Giang
Trần Thị Ngọc Hân
Nguyễn Thị Ngọc Anh
Phạm Duy Duẩn
Trương Quang Định
Lê Thị Nhung
</t>
  </si>
  <si>
    <t xml:space="preserve">Tính cấp thiết: Cao.
Tính mới và sáng tạo: Cao.
Thể thức trình bày: Đẩy đủ.
Phương pháp NC: vSố liệu mang lại sự tin tưởng cao
- phần bàn luận, kết luận khá đầy đủ chặt chẽ
Mục tiêu NC: Đat.
Hiệu quả áp dụng: Có gía trị áp dụng tham khảo cao </t>
  </si>
  <si>
    <t xml:space="preserve">Tính mới và sáng tạo: Đề tài chưa làm rõ nghiên cứu có điểm nào mới so với các đề tài trước đây.
Thể thức trình bày:  Lỗi chính tả, lỗi đánh máy (trang 10, 24,28) 
Phương pháp nghiên cứu: Phần tiêu chí đánh giá mức độ tiến bộ trình bày chưa chi tiết và rõ ràng. Chưa trình bày phương pháp thu thập thông tin (VD: người thực hiện khám,..)
Mục tiêu nghiên cứu: Mục tiêu 2 trình bày kết quả thu thập chưa rõ ràng.
Hiệu quả và phạm vi áp dụng: Đề tài chưa hoàn chỉnh nên chỉ áp dụng được trong phạm vi ngành.
</t>
  </si>
  <si>
    <t>Tính cấp thiết: Có.
Tính mới và sáng tạo: Chưa.
Thể thức trình bày: Được.
Phương pháp NC: tính xác thực cao, các quy trình nghiên cứu, thí nghiệm, tính đại diện của các mẫu thí nghiệm, các số liệu điều tra khảo sát đạt yêu cầu
Mục tiêu NC:  Đạt
Phạm vi áp dụng: Toàn ngành.</t>
  </si>
  <si>
    <t>Tính cấp thiết: Có.
Tính sáng tạo: Có.
Thể thức trình bày: Cần sắp xếp các tài liệu tham khảo theo thứ tự A,B,C tên tác giả.
Phương pháp NC: -Trong chương 2 ĐT và PP tác giả cần bổ sung và đưa bảng 3.4. tình hình phân bố của các cơ sở TA ĐP vào mục cách chọn mẫu ở trang 11 để làm rõ số cơ sở đã chọn điều tra . Đồng thời bổ sung đầy đủ các biến số của mục tiêu 2 theo phiếu điều tra phỏng vấn vào  phần này.
-Chương 3: KQ và BL chỉ có trình bày kết quả nghiên cứu không có bàn luận so sánh các tác giả khác cần bổ sung vào đầy đủ từ các tài liệu tham khảo.
-trong kết luận số 2. ở cuối cấu cần bổ sung (p&lt;0,05).
Mục tiêu NC: Đạt.
Phạm vi áp dụng: Có thể áp dụng cho địa phương khác.</t>
  </si>
  <si>
    <t xml:space="preserve">Phương pháp NC: Cần ghi cỡ mẫu: 32.
Kết luận: Dựa vào mục tiêu nghiêu cứu để có kết luận cụ thể. Không trình bày trong kết luận những nội dung nhận xét. Chưa có kết luận cụ thể theo mục tiêu NC.
</t>
  </si>
  <si>
    <t>Tính cấp thiết: Có.
Tính mới và sáng tạo: Có cải tiến so với phương pháp trước đây, mức độ tốt.
Thể thức trình bày: Đạt.
Phương pháp NC: Đối tượng, PPNC đạt tin cậy 
Mục tiêu NC: Chỉ nên có 2 mục tiêu. Mục tiêu 2 và 3 ghép chung lại (trong điều trị đã bao gồm đánh giá tái phát và tác dụng phụ).
-Kết luận 1 đặc điểm lâm sàng. Kết luận 2 đánh giá hiệu quả điều trị (lâm sàn, CLS, tái phát và tác dụng phụ)
Phạm vi áp dụng: Toàn ngành.</t>
  </si>
  <si>
    <t>TÍnh cấp thiết: Đạt
Tính mới và sáng tạo: Đạt.
Thể thức trình bày: Đạt.
Mục tiêu NC: Đạt.
Hiệu quả và phạm vi áp dụng: Tốt
Phương pháp NC đề nghị ghi lại là: Thực hiện PPNC mô tả, có can thiệp, không có nhóm chứng.</t>
  </si>
  <si>
    <t>Thể thức trình bày: Đạt.
Phương pháp NC: Đạt.
Mục tiêu NC: Đạt.</t>
  </si>
  <si>
    <t>Tính cấp thiết: Có.
Tính sáng tạo: Có. 
Thể thức trình bày: - Các chữ viết tắt phải chú thích tiếng Việt
- Mục tiêu 1 phải thêm vào cuối là năm 2016.
- Tài liệu tham khảo tác giả cần chỉnh lại số thứ tự theo TLTK để dễ nhìn. Sắp lại thứ tự theo A,B,C theo tên tác giả các TLTK soos15, 16, 17, 18, 1921, 23, 29 .
- Trong các Chương TQTL; KQNC; Bàn luận cần lưu ý không viết chữ in hoa ở các mục lớn chỉ viết chữ thường in đậm.
Phương pháp NC: - Trong chương TQTl cần bổ sung một mục mới là 1.6. Vài nét về địa bàn nghiên cứu: huyện Quảng Điền. 
- Chương 2: ĐT và PPNC :tác giả phải đánh số và viết lại như sau: 2.1. Đối tượng nghiên cứu: gồm đối tượng nghiên cứu, thời gian nghiên cứu, địa điểm nghiên cứu; 2.2. Phương pháp nghiên cứu: gồm thiets kế nghiên cứu, cỡ mẫu nghiên cứu, cách thức chọn mẫu; 2.3. Nội dung nghiên cứu; 2.4. phương pháp thu thập số liệu; 2.5. Xử lý số liệu.Không được trình bày bảng cắt 2 trang như bảng ở trang 19-20.  
- Trong chương 3: KQNC tác giả chú ý ở các bảng 3.7, bảng 3.8 không cần tính giá trị P vì không phải so sánh làm gì. 
Kết luận viết quá dài : Kết luận 2 chỉ nêu về kết quả chính về hiểu biết và hành vi của bà mẹ như : về bệnh , cách bù nước, cách phòng bệnh không nêu tất cả các nội dung vào.  Kết luận 3 cũng vậy chỉ nêu những điểm chính có  liên quan mà thôi. 
Mục tiêu NC: Đạt.
Phạm vi áp dụng: Có thể áp dụng cho địa phương khác.</t>
  </si>
  <si>
    <t xml:space="preserve">Tính cấp thiết: Có.
Tính mới và sáng tạo: có nhiều nội dung mới công phu.
Thể thức trình bày: trình bày đẹp, đạt yêu cầu của thể thức trình bày.
Phương pháp NC: tính đại diện của các mẫu thí nghiệm, các số liệu điều tra khảo sát đạt yêu cầu.
Mục tiêu NC: Đạt
Phạm vi áp dụng: Toàn ngành. </t>
  </si>
  <si>
    <t>Tính cấp thiết: Mộng thịt tái phát có thể do tính chất mộng thịt, tuổi...nên tác giả đổi tên đề tài là khảo sát các yếu tố nguy cơ gây mộng thịt tái phát thì hợp lý hơn.
Tính mới và sáng tạo: Chưa cao.
Thể thức trình bày: Lỗi chính tả còn gặp khá nhiều, tài liệu tham khảo ở một số trang chưa đưa vào hoặc đưa vào chưa chính xác, phần chú thích các chữ viết tắt không có.
Phương pháp NC: Trong đối tượng nghiên cứu vẫn có mộng thịt thân dày, tuổi trẻ là những yếu tố nguy cơ gây tái phát cao, tác giả không khẳng định được mộng thịt tái phát nếu bệnh nhân có luôn 3 yếu tố thì tái phát do nguy cơ nào?
Mục tiêu NC: Đạt.
Phạm vi áp dụng: Rộng rãi.</t>
  </si>
  <si>
    <t xml:space="preserve">Phát triển nguồn nhân lực bác sĩ trong các đơn vị y tế công lập tỉnh thừa thiên huế đến năm 2020
</t>
  </si>
  <si>
    <t>Thể thức trình bày: Nghiên cứu có ý nghĩa về mặt lý luận trong công tác quản lý và phát triển nguồn nhân lực y tế của địa phương; tuy nhiên tác giả cần biên soạn lại theo khung của một báo cáo NCKH đã được quy định.</t>
  </si>
  <si>
    <t xml:space="preserve">Tính cấp thiết: Cấp thiết, có tính thời sự.
Thể thức trình bày: Rõ ràng.
Phương pháp NC: tốt, rất thiết thực với nhu cầu thực tiển. 
Mục tiêu NC: Đạt.
Hiệu quả và phạm vi áp dụng: Đề tài cần thiết triển khai thêm trong thời gian tới.
</t>
  </si>
  <si>
    <t>Phương pháp NC: Phương pháp nghiên cứu không trình bày cỡ mẫu
PP nghiên cứu nên nói rõ thời gian điều trị; Đa kháng thuốc; Lâm sàng; Cận lâm sàng bệnh nhân Lao đa kháng thuốc.
Mục tiêu NC: Nên bám sát mục tiêu nghiên cứu. Đề tài 02 mục tiêu nghiên cứu.</t>
  </si>
  <si>
    <t>Phản Biện 3</t>
  </si>
  <si>
    <t>2016-2017-2018</t>
  </si>
  <si>
    <t>TTDSKHHGĐ huyện Nam Đông</t>
  </si>
  <si>
    <t>TTDSKHHGĐ huyện Phong Điền</t>
  </si>
  <si>
    <t>TTDSKHHGĐ huyện Quảng Điền</t>
  </si>
  <si>
    <t>TTDSKHHGĐ Thành phố Huế</t>
  </si>
  <si>
    <t>TTDSKHHGĐ thị xã Hương Thủy</t>
  </si>
  <si>
    <t>ThS Đào</t>
  </si>
  <si>
    <t>2017</t>
  </si>
  <si>
    <t>2018</t>
  </si>
  <si>
    <t>2019</t>
  </si>
  <si>
    <t>2020</t>
  </si>
  <si>
    <t>2017-2018</t>
  </si>
  <si>
    <t>2017-2018-2019</t>
  </si>
  <si>
    <t>2018-2019</t>
  </si>
  <si>
    <t>2019-2020</t>
  </si>
  <si>
    <t>2018-2019-2020</t>
  </si>
  <si>
    <t xml:space="preserve"> </t>
  </si>
  <si>
    <t>Thể thức trình bày: Thiếu danh mục các bảng và biểu đồ.
- Cần sử dụng dấu phẩy trong các chữ số thập phân.
- Trình bày TLTK chưa đúng form chuẩn.
Phương pháp NC: Tại sao tác giả chọn 300 mẫu, không giải thích. 
Đạt MT nghiên cứu: Chưa đạt mục tiêu 2 ( những yếu tố ảnh hưởng đến mức độ hài lòng)
Chưa trình bày rõ cách tính n = 300.
Mục tiêu NC: Đạt.
Phạm vi áp dụng: Toàn ngành</t>
  </si>
  <si>
    <t>Tính cấp thiết: Cần điều chỉnh tên đề tài: “Phương pháp đở đẻ da kề da” thành: Kỹ thuật chăm sóc thiết yếu trong và ngay sau sinh; 
- Mục tiêu của kỹ thuật này là tăng cường hỗ trợ chăm sóc trẻ sơ sinh ngay sau sinh và giảm tử vong sơ sinh nên mục tiêu của đề tài cần xác định tỷ lệ tử vong, tỷ lệ bú mẹ và tình trạng trẻ sau sinh 1 tháng - 6 tháng - 1 năm tuổi…và đay là kỹ thuật đơn giản, thuận lợi trong chăm sóc mẹ, con, không cần nhiều nhân lực nên cần đánh giá them các tiêu chí này  
Tính mới và sáng tạo:Kỹ thuật chăm sóc thiết yếu trong và ngay sau sinh là kỹ thuật mới có nhiều ưu điểm cần được áp dụng rộng rãi, thường xuyên.
Thể thức trình bày: Đầy đủ.
Phương pháp NC: - Phương pháp nghiên cứu ở mục 2.6 biểu số nghiên cứu có đề cập đến nhưng kết quả nghiên cứu không có.
- Biểu đồ 3.2 (biểu đồ và nhận xét không trùng khớp)
Theo nội dung nên tiến hành nghiên cứu tiến cứu, mô tả cắt ngang.
Mục tiêu NC: Đạt.
Phạm vi áp dụng: Kỹ thuật này áp dụng tại các tuyến có tổ chức sinh</t>
  </si>
  <si>
    <t>Mục tiêu của đề tài là Đánh giá tác dụng phụ của hồng ngoại, siêu âm và kéo dãn cột sống. Nhưng phần tổng quan không nói đến tác dụng phụ của 3 phương pháp này. Đồng thời, kết luận lại rất đơn giản (Không có tác dụng phụ)
Bệnh nhân được chia thành 2 nhóm chứng và bệnh, nhưng các bệnh nhân lại được điều trị nội trú ở các khoa khác nhau bằng phương pháp YHCT. Vì vậy không có cơ sở khoa học để đánh giá hiệu quả điều trok của 2 nhóm bệnh và nhóm chứng.
Phương pháp NC: Đề tài và mục tiêu không thống nhất (Đề tài có thuốc YHCT; Mục tiêu không có thuốc YHCT)
Phương pháp sử dụng p không thuyết phục
Nhận xét trong kết quả không có
Không có bàn luận
MT nghiên cứu: Kết luận không rõ ràng
Nên tách mục tiêu
Mục tiêu 1: Điều trị YHCT
Mục tiêu 2: Điều trị PHCN</t>
  </si>
  <si>
    <t>Tính cấp thiết: cần thiết để nghiên cứu đề tài này
Tính mới và sáng tạo: chưa
Thể thức trình bày: tạm được
Phương pháp NC: phương pháp nghiên cứu đạt; phương pháp điều tra khảo sát, phương pháp tính toán: tốt , tính đại diện của các mẫu thí nghiệm theo yêu cầu
Mục tiêu NC: Đạt
Phạm vi áp dụng: Trong đơn vị</t>
  </si>
  <si>
    <t>Tính cấp thiết: Có.
Tính mới và sáng tạo: Có cả tiến so với phương pháp trước đây, mức độ tốt.
Thể thức trình bày: đẹp, theo quy định
Phương pháp NC: Đối tượng, PPNC đạt tin cậy 
Mục tiêu NC: Đạt
Phạm vi áp dụng: Toàn tỉnh.</t>
  </si>
  <si>
    <t>Tính cấp thiết: Rất cần thiết để nghiên cứu đề tài này
Tính mới và sáng tạo: mới
Thể thức trình bày: Hoặc biểu đổ hoặc bảng.
Phương pháp NC: Đặt vấn đề: Không nên dùng từ mục đích, nên sử dụng từ mục tiêu nghiên cứu.
Mục tiêu nghiên cứu nên cụ thể và rõ ràng hơn.
Mục tiêu NC: Phần kết luận: 05 phần; nên kết luận bám sát mục tiêu.</t>
  </si>
  <si>
    <t>Đề tài có tính thiết thực
Thể thức trình bày: Tổng quan quá dài; Lưu ý văn phong.
Phương pháp nghiên cứu: Kết luận cần rõ ràng ngắn gọn và bám sát mục tiêu 
Đạt MT nghiên cứu</t>
  </si>
  <si>
    <t>Tính mới và sáng tạo: Có nhưng không phải hoàn toàn mới và áp dụng lần đầu tiên.
Thể thức trình bày: Đạt yêu cầu, Phần tổng quan dài so với tổng toàn bộ đề tài( chiếm gần ½), phần chú thích tài liệu tham khảo sai hoặc không có tài liệu tham khảo. Nên có một ít biểu đồ kết quả - Tên bảng kết quả nên in đậm
- bảng 3.5 trang 34  in thừa dòng”Số năm làm việc” cần bỏ bớt
-Phần tài liệu tham khảo: tên tác giả, cơ quan, đơn vị ban hành, công bố… cần sắp thứ tựA, B,C…(Không cần phải nêu chức danh như GS, TS, BS…). Tiếp theo là năm công bố, xuất bản, ban hành.., tiếp theo nội dung tài liệu, Nxb, trang tham khảo
Phương pháp NC: Về tiêu chuẩn loại trừ loại trừ những điều dưỡng, y sĩ y học cổ truyền không đồng ý tham gia nghiên cứu là không hợp lý.
Mục tiêu NC: đạt.
Phạm vi áp dụng: Rộng rãi tại các đơn vị y tế.</t>
  </si>
  <si>
    <t>Tính cấp thiết: Đề tài có tính cấp thiết
Truyền thông giáo dục phòng chống lao có tầm quan trọng trong công tác chống lao. Truyền thông tốt giúp người bệnh tự biết triệu chứng mắc lao để đến khám bệnh, phát hiện sớm, điều trị kịp thời để bảo vệ sức khỏe cho người bệnh và cắt đứt nguồn lây trong cộng đồng. Do vậy để tài có tính cấp thiết, thực tiễn. 
Tính mới và sáng tạo: Đây là nghiên cứu khá phổ biến để nghiên cứu hiệu  quả của công tác truyền thông
Có cải tiến so với phương pháp trước đây với mức độ trung bình.
Thể thức trình bày: Trình bày đẹp, ít lỗi chính tả. Bố cục khá cân đối. Các bảng biểu trình bày chưa đẹp, các đề mục, nội dung nghiên cứu trong bảng cần canh lề trái để dễ theo dõi.
Phần tổng quan tài liệu tác giả cần cập nhật số liệu mới nhất có thể. Cần giới thiệu mạng lưới chống lao địa phương trong phần đặc điểm địa bàn nghiên cứu.Phương pháp NC: Mục tiêu 1: về cơ bản tác giả đánh giá được hiểu biết, thái độ về phòng chống lao của người dân huyện Nam Đông. 2. Mục tiêu 2: 
Đề tài chỉ đánh giá các liên quan không bản chất, thứ yếu; các liên quan quan trọng chưa được tìm hiểu đầy đủ.
Mục tiêu NC: Đạt.
Hiệu quả và phạm vi áp dụng: Hiệu quả cao tại đơn vị.</t>
  </si>
  <si>
    <t xml:space="preserve">Tính cấp thiết: Chưa nêu lên được vấn đề tỷ lệ tiêm VGB còn thấy chênh lệch tỷ lệ trên đạt cao &gt; 90%.
Tính mới và sáng tạo: - Chỉ đánh giá đối với tỷ lệ sinh tại bệnh viện được tiêm VGB.- Còn trẻ sinh nơi khác chưa được đưa vào.
Thể thức trình bày: - lỗi chính tả.
- Phần bàn luận còn ít chưa có sự so sánh với các nghiên cứu khác.
- Phần kết luận chưa nêu rõ lên kết quả các mục tiêu nghiên cứu đặt ra.
Phương pháp NC: - Chọn đối tượng điều tra nên lấy toàn bộ đối tượng (lấy theo mẫu chọn cỡ mẫu 385/đối tượng thực tế không đạt theo yêu cầu 278 trẻ)
- Chưa nêu lên được các yếu tố ảnh hưởng đến tỷ lệ không được tiêm
Mục tiêu NC: Đề tài đạt được mục tiêu 1 nhưng chưa có kết quả mục tiêu 2.
Hiệu quả áp dụng toàn ngành.
</t>
  </si>
  <si>
    <t xml:space="preserve">
Tính mới và sáng tạo: không có
Thể thức trình bày: Bảng 3.8, sửa lại chi phí trung bình của một đơn thuốc là 82.004 đồng.
- Trang 17, sử lại số thuốc trung bình trong 1 đơn là 4,0.
- Các TLTK 9, 10, 14 cần bổ sung số trang.
- Sửa chữ clavunanic thành clavulanic, trang 14, 21
Phương pháp NC: Tác giả chưa phân biệt được thuốc chủ yếu và thiết yếu
Đạt MT nghiên cứu: Nội dung nghiên cưu sơ sài 
Hiệu quả áp dụng không cao.
</t>
  </si>
  <si>
    <t>Thể thức trình bày: Tài liệu tổng quan còn hạn chế, bảng biểu quá nhiều. Chưa tập trung vào vấn đề trọng tâm.
Đối tượng và phương pháp NC: chưa rõ ràng và khoa học. Nghiên cứu đã tìm ra những bất cập về nhân lực (BS Sản, Nhi) ở tuyến huyện và sự không hiệu quả ở tuyến xã. Vì vậy cần có kiến nghị thật cụ thể để giải quyết.
Mục tiêu NC: Đạt.
Phạm vi áp dụng: Trong đơn vị</t>
  </si>
  <si>
    <t xml:space="preserve">Tính cấp thiết: Chưa nếu bật được tính cấp thiết.
Tính mới và sáng tạo: Đề tài đã được nghiên cứu rất nhiều và kinh điển.
Thể thức trình bày: Mực in không rõ nét. Không in màu các biểu đồ. Nhiều chữ viết tắt. Tên đề tài ghi rõ 2 trương Tiểu học Phú Hải và Thủy Lương…
Về phương pháp nghiên cứu: Còn nhầm lẫn giữa các biến số nghiên cứu. Chưa có cách đánh giá đúng thực hành vệ sinh răng miệng của đối tượng trong nghiên cứu (phải quan sát mới kết luận đúng)
Mục tiêu nghiên cứu: Mục tiêu 1 chưa đạt do phương pháp nghiên cứu chưa chính xác.
Hiệu quả và phạm vi áp dụng: PPNC chưa hoàn chỉnh nên đề tài chỉ ứng dụng trong phạm vi đơn vị.
</t>
  </si>
  <si>
    <t xml:space="preserve">Tính cấp thiết: Đề tài có tính cấp thiết
Tính mới và sáng tạo: Thể hiên được tính mới
Thể thức trình bày: Thể thức trình bày rõ ràng
 Phương pháp NC: Phương pháp nghiên cứu phù hợp. Kết quả nghiên cứu cho thấy tỷ lệ không hài lòng là 25,8% do đó cần phân tích và đưa ra giải pháp cụ thể để cái thiện
Đạt MT nghiên cứu
</t>
  </si>
  <si>
    <t xml:space="preserve">Đề tài cấp thiết
Tính mới và sáng tạo: có tính mới
Thể thức trình bày: tốt
Phương pháp NC: tốt
Đạt MT nghiên cứu
Hiệu quả áp dụng cao toàn ngành
</t>
  </si>
  <si>
    <t xml:space="preserve">Tính cấp thiết: Có.
Tính mới và sáng tạo: Chưa được rõ nội dung để đánh giá trên các yếu tố ảnh hưởng đến khả năng đáp ứng TNTT.
Thể thức trình bày: Các bảng số liệu và trước đó bố trí chưa đúng. Các phần mục chưa bố trí về số lượng trang. Đầy đủ, ít lỗi..Chưa được chú ý khi phô to in ấn nên một số trang in lệch, mất chữ, không được thẩm mỹ. Các biểu đồ không màu nên không được rõ, đẹp; mất luôn cả ½, 2/3 hình dạng biểu đồ. Phần kiến nghị nên đánh số 1, 2, 3…
Phương pháp NC: Phương pháp điều tra, khảo sát được phỏng vấn với bộ câu hỏi đáp ứng các nội dung nghiên cứu đề ra. Việc sử dụng các phương pháp tính toán xử lý số liệu thực tế chỉ sử dụng phương pháp thống kê.
Mục tiêu NC: Chưa nêu lên được một số vấn đề liên quan đến khả năng đáp ứng TNTT.
 Hiệu quả và phạm vi áp dụng: Toàn ngành.
</t>
  </si>
  <si>
    <t xml:space="preserve">Tính cấp thiết: cần thiết để nghiên cứu đề tài này.
Thể thức trình bày: đạt theo yêu cầu. Bổ sung năm NC vào tên đề tài.
Phương pháp NC: Mẫu đại diện và quy trình nghiên cứu đạt.
Đạt MT nghiên cứu
Hiệu quả áp dụng tại đơn vị
</t>
  </si>
  <si>
    <t>Thể thức trình bày: Tên đề tài cần thêm cụm từ “Nghiên cứu tình hình dược liệu giả…” hợp lý hơn hay.Đánh giá thực trạng Dược liệu trên địa bàn tỉnh thừa Thiên Huế từ năm 2014-2016”
Phương pháp NC: Đối tượng, PPNC đạt tin cậy.
Tài liệu tham khảo số 6 và 7 ghi sai, số 8 và 9 trùng nhau
Mục tiêu NC: Tách kết luận và Kiến nghị riêng ra.
.Kết luận viết thành 2 phần theo nội dung của 2 mục tiêu.
Phạm vi áp dụng: Toàn ngành</t>
  </si>
  <si>
    <t>Đề tài có tính thiết thực
Thể thức trình bày: Kết luận ngắn quá, nên viết thành 2 phần theo nội dung của 2 mục tiêu.
Phương pháp NC: Đối tượng, PPNC đạt tin cậy.
Mục tiêu NC: Đạt
Phạm vi áp dụng: Toàn ngành</t>
  </si>
  <si>
    <t>Tính cấp thiết: Cần nêu rõ: Mổ lấy thai là phẫu thuật cấp cứu được thực hiện khi có những nguy cơ có thể gây tử vong cho mẹ hoặc con và có những hạn chế cho con và mẹ .
Tính mới và sáng tạo: MLT là phẫu thuật thường quy và chỉ định được quy định rõ trong chuẩn quốc gia cũng như các giáo trình, hiện nay BYT và Hội Sản Phụ khoa thế giới và Việt Nam đang khuyến khích các cang thiệp nhằm tăng tỷ lệ đẻ đường âm đạo với các kỹ thuật: đẻ không đau, đẻ trong môi trường nước …để tạo cơ chế sinh lý tự nhiên, tạo điều kiện tốt nhất cho trẻ và mẹ.
Thể thức trình bày: Phần tổng quan còn thiếu phần giải phẫu quá trình phát triển của thai, phần phụ; các phương pháp đẻ..
Phương pháp NC: Trong cách bảng chưa tính tỷ lệ %, nhưng trng bàn luận có tỷ lệ %. (Đề nghị đưa tỷ lệ vào bảng nghiên cứu)
Các chỉ số và biến số nghiên cứu chưa có tính thuyết phục. (VD: bất thượng xương chậu khác con to)Các mục tiêu không nên để thời gian nghiên cứu vào
- Vì MLT có hững hạn chế đối với trẻ sơ sinh và mẹ, cần khảo sát những yếu tố này trong nghiên cứu này.
Mục tiêu NC: Đạt</t>
  </si>
  <si>
    <t>Phương pháp NC: Thiếu công thức và cách tính cỡ mẫu.
Tác giả không nêu lý do vì sao chọn cở mẫu là 309, vì sao chọn khoản cách mẫu là 5
- Chưa  bàn luận về tình hình sử dụng thuốc KS tại BV đã an toàn và hợp lý hay chưa để có đề xuất và kiến nghị
Mục tiêu NC: Đạt.
Phạm vi áp dụng: Toàn ngành</t>
  </si>
  <si>
    <t>Tính cấp thiết: Có.
Tính mới và sáng tạo: Có cả tiến so với phương pháp trước đây, mức độ tốt.
Thể thức trình bày: Đạt.
Phương pháp NC: Đối tượng, PPNC đạt tin cậy .Nghiên cứu thêm các yếu tố liên quan như BMI và Vòng bụng, vòng mông thì đề tài sẽ khá hoàn chỉnh
Mục tiêu NC: Đạt
Phạm vi áp dụng: Toàn tỉnh.</t>
  </si>
  <si>
    <t xml:space="preserve">Thể thức trình bày: Mục tiêu 1 đưa vào một số   kết luận không cần thiết dẫn đến không nổi bật được kết quả nghiên cứu.
Phương pháp NC: Đối tượng nghiên cứu nên chọn thời gian công tác phục hồi chức năng
Đạt MT nghiên cứu: Mục tiêu 1: đánh giá thực trạng thư ký chương trình PHCN đưa vào cộng đồng tuyến xã tại tỉnh Thừa Thiên Huế
- Mục tiêu 2: Khảo sát liên quan kiến thức, thái độ và thực hành của thư ký chương trình PHCN tuyến xã. 
Kiến nghị dài.
Hiệu quả áp dụng tại đơn vị.
</t>
  </si>
  <si>
    <t xml:space="preserve">Tính cấp thiết: cần thiết để nghiên cứu đề tài này.
Thể thức trình bày: Bảng 3.1  phân theo độ tuổi chung, nhưng đề tài phân theo những người bị bệnh nên không chính xác 
Phương pháp NC: phương pháp nghiên cứu cho tất cả 60 bệnh, chứ không chỉ những bệnh có kèm theo mới đưa vào nghiên cứu !
Chưa có thông số cụ thể về nồng độ Axit Uric ở BN tăng huyết áp (theo MT1)
- Trình bày một số bảng rõ ràng hơn như  bảng 3.4, 3.7. 
Bảng 3,9 và 3.10 nên nhập thành 1 bảng. Bảng 3.10 cần tính p
Đạt MT nghiên cứu
Hiệu quả áp dụng toàn ngành.
</t>
  </si>
  <si>
    <t xml:space="preserve">Tính cấp thiết: Tên đên tài chưa rõ ràng, chưa cho thấy chủ đề phòng chống nhiễm HIV/AIDS
Tính mới và sáng tạo: Mục tiêu 1 có nghiên cứu vấn đề mới so với các đề tài về HIV/AIDS trước đây.
Thể thức trình bày: Đầy đủ. Nhưng văn phong còn lủng củng. Diễn đạt ý chưa rõ ràng. Viết tắt nhiều. Sử dụng bảng thì không dùng biểu.
Phương pháp nghiên cứu: Đề tài hạn chế ở độ tin cậy của thông tin, làm cho giá trị ứng dụng của đề tài không được cao.
Mục tiêu nghiên cứu: Mục tiêu 1 chưa xác định được độ chính xác của thông tin nên khó có kết luận chính xác. Kết luận 4.3 đưa vào mục 4.1 và 4.2.
Hiệu quả và phạm vi áp dụng: Hạn chế của đề tài làm giảm phạm vi ứng dụng, chỉ áp dụng trong phạm vi ngành.
</t>
  </si>
  <si>
    <t xml:space="preserve">Tính cấp thiết: cần thiết để nghiên cứu đề tài này
Thể thức trình bày:  tạm được
Phương pháp NC: đạt
Đạt MT nghiên cứu
Hiệu quả áp dụng trong đơn vị
</t>
  </si>
  <si>
    <t>Tính cấp thiết: Có.
Thể thức trình bày: Tên đề tài: sau đánhgiá hiệu quả cần thêm “điều trị” trước đau vai gáy, thành “Đánh giá hiệu quả điều trị đau vai gáy bằng phương pháp điện châm; xoa bóp máy; chiếu đèn hồng ngoại và bài thuốc Quyên tý thang tại bệnh viện Huyện Phú Lộc năm 20116”
-- Phần đặt vấn đề, tổng quan, bàn luận kết quả những phần trích dẫn của các tài liệu ,các tác giả khác phải có số thứ tự TLTK được trích dẫn[    ]
-Trong 1 kết quả chỉ sử dụng hoặc bảng, hoặc biểu đồ, không dùng cả 2 hình thức cho 1 kết quả.
-Phần tài liệu tham khảo(TLTK) từ trên xuống Tên tác giả, hoặc đơn vị ban hành văn bản, tài liệu phải theo thứ tự A, B, C, …, tiếp theo là (năm ban hành, công bố kết quả).
Phương pháp NC: Phần cuối của Đối tượng và PPNC thường có mục Đạo đức trong nghiên cứu.Mục tiêu 1: Khảo sát đặc điểm lâm sàng...; PP nghiên cứu không trình bày; Kết luận không có đặc điểm lâm sàng... 
Kết luận: Không có mục tiêu 1. Phần kết luận cần bám sát mục tiêu
-Phần xử lí số liệu = phần mềm SPSS cần nêu phiên bản mấy.
-Chưa nêu phương pháp điện châm với thủ thuật bổ, hay tả
-Chưa nêu thời gian đảnh giá NC
-Phần đánh gía chỉ sử dụng 1 chỉ só Ritchie thôi thì đơn thuần quá
* Phần đánh gía ở chương chỉ sử dụng 1 chỉ só Ritchie, nhưng phần kết quả dung thang điểm VAS cần xem lại
-Phần kết quả không có giá trị p, kết quả giảm sự thuyết phục
-Phàn bàn luận và kiến nghị trong đề tài chỉ có phần kết luận, nên có thể bỏ cụm từ kiến nghị. Nếu để nguyên thì phải thêm nội dung kiến nghị
Mục tiêu NC: Mục tiêu 1 có phần NC cận lâm sàng của đau vai gáy, nhưng phần kết quả, bàn luận không thấy đề cập</t>
  </si>
  <si>
    <t>Tính cấp thiết: Không.
Tính mới và sáng tạo: Không.
Thể thức trình bày: Không cân xứng giữa các phần. Lỗi chính tả.
Phương pháp NC:  Không nên đưa số khảo sát thực tế vào mục PPNC. Cở mẫu điều tra KP nhỏ. Phần kết luận chưa thể hiện kết quả khảo sát về kiến thức, thực hành về bệnh hen phế quản của người bệnh. Phần bàn luận còn hạn chế. Đối tượng chỉ tập trung vào BN hen phế quản chứ ko phải là bệnh nhân đang điều trị tại BV Phú Lộc. Cỡ mẫu không đủ lớn. Không đưa ra nội dung nghiên cứu, các bước chọn mẫu, thực hiện điều tra. Không nếu được môi liên quan về đặc điểm ĐTNC với KAP. Không so sánh kết quả NC với các NC khác.
Mục tiêu NC: Chưa đạt mục tiêu 2.
Phạm vi áp dụng: Hạn chế, trong đơn vị.</t>
  </si>
  <si>
    <t xml:space="preserve">Có tính cấp thiết
Tính mới và sáng tạo: Chưa cao, chưa đề cập các nghiên cứu có cùng nội dung?
Thể thức trình bày: Khá tốt
Phương pháp NC: Khá tốt
Đạt MT nghiên cứu: Đạt
nhưng chưa tạo điểm nhấn
Hiệu quả áp dụng và phạm vi áp dụng của đề tài:Phạm vi áp dụng tại xã đang nghiên cứu
</t>
  </si>
  <si>
    <t>Tính cấp thiết: Đề tài nghiên cứu chưa đưa ra được số liệu liên quan cho thấy tính cấp thiết.
Tính mới và sáng tạo: Vấn đề nghiên cứu không mới
Thể thức trình bày: Tẩy xóa, viết tay (trang 12), Lỗi đánh máy (trang 13). Đề tài trình bày không nghiêm túc, thiếu bàn luận. Bố cục không đẹp mắt, phần mô tả chương về tổng quan tài liệu và chương đối tượng nghiên cứu và phương pháp nghiên cứu không qua trang mới, không có chú thích tài liệu tham khảo trong đề tài, biểu đồ khó thấy...
Phương pháp nghiên cứu: Thiếu công thức tính cỡ mẫu, phương pháp thu thập thông tin. Trong phần phương pháp nghiên cứu có nói xây dựng lịch khám phù hợp nhưng không mô tả thế nào là phù hợp, các tiêu chuẩn chẩn đoán thế nào là sâu răng theo tiêu chuẩn của WHO năm nào cần viết rõ.
Mục tiêu nghiên cứu: Đề tài sơ sài với một mục tiêu.
Hiệu quả và phạm vi áp dụng: Đề tài đơn giản, phương pháp thực hiện và kết luận chưa thỏa đáng nên chỉ áp dụng trong đơn vị.</t>
  </si>
  <si>
    <t>Tính cấp thiết: Là đề tài vừa có tính kế thừa YHCT, vừa kết hợp YHHĐ là cần thiết.
Tính mới và sáng tạo: Tương đối.
Thể thức trình bày: Chưa cân đối. Sai ít lỗi chính tả khi in
- Đặt tên các bảng kết quả ở trên bảng kết qủa.
-Phần tài liệu tham khảo nên tách 2 phần Tiếng Việt (ở trên), và Tiếng Anh( ở dưới)
Phương pháp NC: Cần bổ sung cở mẫu trong phần Đối tượng và phương pháp nghiên cứu và Cách chọn cỡ mẫu
-Nếu có lô chứng so sánh thì thuyết phục hơn.
Mục tiêu NC: Đạt.
Phạm vi áp dụng: Tại CSYT có đủ trang thiết bị.</t>
  </si>
  <si>
    <t xml:space="preserve">Tính cấp thiết: Chưa cung cấp số liệu chứng minh tính phổ biến và cấp thiết của đề tài.
Tính mới và sáng tạo: Đề tài chỉ NC mô tả đánh giá công việc tiến hành từng quy trình, cung đoạn; thiếu đánh giá kết quả tổng thể.
Thể thức trình bày: Có nhiều lỗi chính tả. Thiếu trích dẫn tài liệu, đặc biệt trong bàn luận đánh gía kết quả điều trị.
Về phương pháp NC cần điều chỉnh lại: Thực hiện PPNC mô tả, có can thiệp, không có nhóm chứng. Tác giả chưa xây dựng được các tiêu chí đánh giá cụ thể. Các phần đánh giá chưa nêu được các chỉ tiêu hay tiêu chí đánh giá. Mục tiêu 1 chưa cụ thể.
Mục tiêu NC: Chưa giải quyết cụ thể, còn chung chung. Chưa thấy rõ nghiên cứu đạt 2 mục tiêu, vì phương pháp nghiên cứu chưa chi tiết và rõ ràng.
Hiệu quả và phạm vi áp dụng: Hạn chế, chỉ trong đơn vị.
</t>
  </si>
  <si>
    <t xml:space="preserve">Tính cấp thiết: Chưa nêu nổi bật vì sao NC lĩnh vực này, còn sơ sài.
Tính mới và sáng tạo: hạn chế, đã được nghiên cứu nhiều.
Thể thức trình bày: Không đúng thể thức
. TLTK viết không đúng quy định.
Phương pháp NC: Cần điều chỉnh lại: Thực hiện PPNC mô tả, có can thiệp, không có nhóm chứng. Tác giả chưa xây dựng được các tiêu chí đánh giá cụ thể. Chỉ mô tả công việc.
Đạt mục tiêu NC: Còn nhiều hạn chế. Không đưa ra MT nghiên cứu cụ thể
Hiệu quả và phạm vi áp dụng: Lĩnh vực này đã được NC nhiều trong các năm gần đây. Hiệu quả áp dụng áp dụng tại đơn vị.
</t>
  </si>
  <si>
    <t>Thể thức trình bày: Đặt vấn đề không có mục tiêu nghiên cứu(mục tiêu có đề cập ở trang 14)
.Không có chương Đối tượng và PPNC.
Phương pháp NC: Tên Đề tài cần ghi rõ “…vào điều trị tại phòng cấp cứu…”Việc khảo sát người sơ cứu ban đầu ít có nghĩa vì chỉ là ngẫu nhiên, phần trình bày không logic,..
Mục tiêu NC: Kết luận dài quá (gồm 4 phần kết luận): Viết gom lại không quá 2 trang, bám sát theo mục tiêu nghiên cứu, viết thành 2 kết luận.
Phạm vi áp dụng: đơn vị.</t>
  </si>
  <si>
    <t xml:space="preserve"> 
Thể thức trình bày: Tên đề tài bổ sung: …bệnh viện trung ương Huế cơ sở 2… 
Phương pháp NC: Các bảng 3.3, 3.4 và 3.5 không khớp, không thể hiện được tỷ lệ % 
Mục tiêu nghiên cứu: Kết luận dài quá, viết gọn lại phần tương quan.
Phạm vi áp dụng: Trong ngành
</t>
  </si>
  <si>
    <t>Tính cấp thiết của đề tài: Có
Tính mới và sáng tạo: Có tính mới, nhưng chưa có tính sáng tạo. 
Thể thức trình bày: Đặt vấn đề dài quá 2 trang. Cần rút gọn.
Phương pháp nghiên cứu: Cần bổ sung phương pháp tính cỡ mẫu và phương pháp chọn mẫu. Chọn mẫu chưa mang tính khoa học (Tổng số 273, nhưng chỉ chọn 200).Phiếu khảo sát của Bộ là 5 mức (1,2,3,4,5), nhưng kết quả chỉ có 2 mức (hài lòng, không hài lòng) 
Mục tiêu nghiên cứu: Không có cơ sở khoa học. Kết luận chưa đi sát 2 mục tiêu
Hiệu quả và phạm vi áp dụng: toàn ngành</t>
  </si>
  <si>
    <t xml:space="preserve">Tính cấp thiết: Rất cần thiết để nghiên cứu đề tài này
Tính mới và sáng tạo: có nhiều nội dung mới
Thể thức trình bày: đạt 
Phương pháp NC: Phương pháp nghiên cứu, tính đại diện mẫu đạt, xử lý số liệu chính xác
Đạt MT nghiên cứu
Hiệu quả áp dụng toàn tỉnh
</t>
  </si>
  <si>
    <t>Tính cấp thiết: Có.
Tính sáng tạo: Có.
Thể thức trình bày: - mục tiêu 1 phải thêm vào cuối là năm 2016.
Phương pháp và nội dung NC: - Chương 2: ĐT và PPNC phải viết lại 2.1. Đối tượng nghiên cứu: gồm đối tượng nghiên cứu, thời gian nghiên cứu, địa điểm nghiên cứu và chuyển cỡ mẫu nghiên cứu vào mục 2.2. phương pháp nghiên cứu; 
-Trong chương 3 Kết quả nghiên cứu : tác giả lưu ý là đã dùng bảng thì không dùng biểu đồ như bảng 3.3 và biểu đồ 3.1 tương tự bảng 3.4 và biểu đồ 3.2; bảng 3.8 và biểu đồ 3.3…để đẹp nên bỏ các bảng đi. 
Phần kết luận đối mục tiêu 2 nên thêm (p&lt;0,05 ) vào cuối câu 2. Các yếu tố liên quan…
Số liệu điều tra thu thập trong 2 tuần vào tháng 5 có đại diện được cho nghiên cứu 2016 theo như tên của đề tài không?
Mục tiêu NC: Đạt.
Hiệu quả và phạm vi ứng dụng: Có thể ứng dụng ở các địa phương khác.</t>
  </si>
  <si>
    <t>Tính cấp thiết: Có.
Tínhmới và sáng tạo: Chưa cao.
Thể thức trình bày: Không có chú thích viết tắt, văn phong có chỗ khó hiểu Khi đưa vào một số nghiên cứu khác không có tên trong tài liệu tham khảo.
Phương pháp NC: Về thu thập số liệu nếu làm thùng phiếu kiểu như hộp thư góp ý thì kết quả sẽ đáng tin cậy hơn vì không loại trừ khi điều tra viên hỏi bệnh nhân vì ngại hoặc sợ nhân viên y tế sẽ không trả lời chính xác.
Mục tiêu NC: Đạt. Phần kết luận: Bám sát mục tiêu để có kết luận rõ ràng hơn và có tính  thuyết phục
Phạm vi áp dụng: Rộng rãi.</t>
  </si>
  <si>
    <t>Có tính cấp thiết
Chưa có tính sáng tạo cao
Thiếu phần kết luận của  nghiên cứu đề tại. Phần viết tắt không có chú thích
Phương pháp khá  tốt, tuy nhiên cần có định hướng loại trừ các tình huống bệnh nhân “nể nang” nhân viên Y tế khi trả lời.  Phần trình bày kết quả và bàn luận nên bổ sung các yêu tố liên quan
Áp dụng được cho ngành</t>
  </si>
  <si>
    <t xml:space="preserve">Thể thức trình bày: Chưa đảm bảo.
Phương pháp NC: cần phân tích cụ thể về thu nhập tăng thêm ở các nhóm đối tượng: Khối Bệnh viện, Khối Dự phòng, Khối Trạm y tế. PPNC và trình bày kết quả NC còn nhiều hạn chế:
- Phần cơ sở thực tiễn/Tổng quan chính là kết quả khảo sát, đánh giá của nghiên cứu.
- Phần giái pháp đổi mới là nội dung của Đề xuất, kiến nghị.
- Phần lý luận viết không chặt chẽ, thậm chí nhầm lẫn, v/d: PPNC vừa trình bày trong phần đặt vấn đề (trang 3), một phân lại ở cuối phần tổng quan tài liệu (trang 23). Kết quả NC và bàn luận lại viết là kết quả NC và thảo luận,..
</t>
  </si>
  <si>
    <t>Tính cấp thiết: Không cao.
Thể thức trình bày: Khá tốt.
Phương pháp NC: Phần kết luận 4 trang là quá dài, nên viết lại ngắn gọn hơn.
Nội dung NC: Trích dẫn tài liệu đã hết hiệu lực TT 04/2008/TT-BYT.
Mục tiêu NC: Đạt.</t>
  </si>
  <si>
    <t>Tính cấp thiết: Có.
Tính mới và sáng tạo: Tác giả đã chịu khó tìm tòi.
Thể thức trình bày: Tên đề tài: “Đánh gía tác dụng điều trị đau dây thần kinh tọa thể phong hàn thấp bằng YHCT tại bệnh viện Hương Trà: theo tôi nên đổi lại bằng YHCT kết hợp chiếu Hồng ngoại(Vì hồng ngoại là ở lĩnh vực VLTL) 
- Văn phong  chưa được mạch lạc lắm, dùng từ địa phương nhiều, ví dụ bớt (là giảm, hay khỏi bệnh)
-Lỗi hay gặp: khoảng trắng đặt trước dấy phấy, chấm hơi nhiều, và sau dấu chấm, dấu phẩy lại không để khoảng trắng(khoáng cách) 
-Tên bài thuốc nghiên cứu cần viết hoa kí tự đầu của bài thuốc
-Phần Kết quả NC: chỉ chọn bảng, hoặc biểu đồ cho 1 kết quả. Không dùng cả 2 hình thức cho 1 kq.
- Trên bảng thường kèm theo thứ tự chương, và thứ tự bảng; dưới biểu đồ phải có thứ tự chương, và thứ tự biểu đồ
-Trong các bảng thay “Số người” bằng n. một số bảng không dung n mà x với số người nên nhìn vào rối rắm.
-Phần kết luận thường ngay sau trang bàn luận .
- Phần đặt vấn đề, tổng quan, bàn luận kết quả những phần trích dẫn của các tài liệu ,các tác giả khác phải có số thứ tự TLTK được trích dẫn[    ]
-Phần tài liệu tham khảo(TLTK) từ trên xuống Tên tác giả, hoặc đơn vị ban hành văn bản, tài liệu phải theo thứ tự A, B, C, …, tiếp theo là (năm ban hành, công bố kết quả).
-Mục lục để  ngay trước phần Đặt vấn đề.
Phương pháp NC: Nên sử dụng từ ngữ thống nhất trong đề tài nhất là các mục tiểu mục: nên dùng thống nhất YHCT thay cho Đông y (trong hệ thống y tế công lập đang sử dụng YHCT thay Đông y), không nên lúc là YHCT, lúc Đông y. 
-Phương pháp chọn mẫu: giải thích vì sao chọn cỡ mẫu 100 (công thức, hay cỡ mẫu thuận tiện.
- Về đối tượng nghiên cứu: Có tiêu chuẩn chọn bệnh Phần YHHĐ nên nêu gọn hơn, và lưu ý số thứ tự mục, tiểu mục giữa YHHĐ, và YHCT . Phần Không đưa vào nghiên cứu thì đưa vào tiêu chuẩn loại trừ.
- Kĩ thuật tiến hành có nêu chia 2 lô thì nên đưa vào phương pháp nghiên cứu. Và chia 2 lô BN nội trú và ngoại trú hơi khập khiển nên phần trình bày không được rõ ràng. Nếu được thì không cần phải chia 2 lô tiến cứu có so sánh trước sau can thiệp(Vì 2 lô này phác đồ can thiệp là giống nhau hoàn toàn) 
- Trong kỹ thuật tiến hành về phương tiện phục vụ nghiên cứu như máy điện châm, kim châm cứu nên nêu máy điện châm loại gì, kim châm cứu loại gì
-Phác đồ điện châm  chưa hợp lý. Nếu đau TK tọa thể đau theo kinh Bàng quang huyệt vị sử dụng khác, theo kinh Đỡm dùng một số huyệt vị khác, cong nếu đau phối hợp cả 2 kinh mới sử dụng phác đồ như trong nghiên cứu.
-Lưu ý giá trị p: p&gt;0,05, p&lt;0,05, p&lt;0,01
- Phần nhân lực nghiên cứu, dự toán kinh phí không phải đưa vào trong đề tài mà thường nêu ở phần đề cương.
Phần cuối của Đối tượng và PPNC nên có mục Đạo đức trong nghiên cứu
Mục tiêu NC: Mục tiêu 1 không rõ ràng. Kết luận không có mục tiêu 1 và mục tiêu 2
Phạm vi áp dụng: Trong đơn vị.</t>
  </si>
  <si>
    <t xml:space="preserve">Tính cấp thiết: Chưa nêu lên được tình hình và sự ảnh hưởng của vệ sinh tay đến công tác KCB tại đơn vị.
Tính mới và sáng tạo: Chưa có được sự đánh giá kết quả trước và sau rủa tay.
- Cần thiết lấy mẫu xét nghiệm đánh giá kết quả sau rữa tay.
Thể thức trình bày: Phần tổng quan chưa nêu lên được tình hình của tỉnh, tại đơn vị.
- Phần bàn luận còn sơ sài không có sự đánh giá, so sánh và biện luận
Phương pháp NC: Trong phương pháp tính toán và xử lý số liệu để làm các yếu tố liên quan không sử dụng phần mềm để tính gía trị P.
Đạt MT nghiên cứu, chưa xác định được các yếu tố liên quan đến việc vệ sinh tay (không được nêu lên trong phần kết luận)
Hiệu quả áp dụng trong đơn vị. Các đề xuất, kiến nghị chưa cụ thể 
</t>
  </si>
  <si>
    <t>Tính cấp thiết: Có.
Tính mới và sáng tạo: Có cải tiến so với phương pháp trước đây, mức độ tốt.
Thể thức trình bày: Đạt.
Phương pháp NC: Đối tượng, PPNC đạt tin cậy. Đạt yêu cầu số liệu nghiên cứu 
Mục tiêu NC: Đạt. Kết luận quá ngắn, viết bám sát thep mục tiêu NC và kết quả NC.
Phạm vi áp dụng: Toàn tỉnh.</t>
  </si>
  <si>
    <t xml:space="preserve">Phương pháp NC: Đối tượng nghiên cứu không phù hợp với mục tiêu 1 nghiên cứu.
-Công thức tính cở mẫu không chính xác.
-Không chỉ đinh danh 5 xã phường nào của hai huyện.
Đạt MT nghiên cứu: Mục tiêu 1 không đạt được.
Kết luận: nên phân chia thành 2 phần trong kết luận theo 2 mục tiêu và kết quả nghiên cứu
</t>
  </si>
  <si>
    <t xml:space="preserve">Tính cấp thiết: Trích dần tài liệu tham khảo chưa đúng một số tài liệu chưa được trích dẫn.
Tính mới và sáng tạo: Đề tài mới không  trùng lập với các đề tài nghiên cứu trước 
Thể thức trình bày: Chưa tách phần kết quả nghiên cứu và bàn luận .
- Phần bàn luận chưa hợp lý với bố cục đề tài.
Phương pháp NC: Đề tài sử dụng mọi số phương pháp chưa phù hợp cở mẫu phần kết quả và phần đối tượng chưa đúng.
- Một số kết quả chưa phù hợp để so sánh
- Tác giả có sự nhầm lẫn giữa đối tượng NC và biến số. Đối tượng nghiên cứu liên quan tính toán cỡ mẫu. Vì vậy đối tượng nghiên cứu ở đây phải là hộ gia đình. Các kiểu hình vật chứa, chỉ số muỗi...là các biến số.
Đạt MT nghiên cứu, tuy nhiên một số nội dung chưa rõ ràng và cụ thể. Kết quả và bàn luận sơ sài.
Hiệu quả có thể áp dụng để đưa ra các biện pháp phòng chúng dịch SXH thời gian đến.
</t>
  </si>
  <si>
    <t>Tính cấp thiết: Chưa nêu được tính cấp thiết của vấn đề nghiên cứu. Chưa nêu được lý do vì sao chọn thị trấn Khe tre và xã Phong Chương để nghiên cứu.
Phương pháp NC: Phương pháp chọn mẫu chung chung. 
Bàn luận chưa nêu bật được vấn đề phát hiện trong nghiên cứu.
Kêt quả nghiên cứu có nêu được một số vấn đề cơ bản của mục tiêu nghiên cứu
Mục tiêu NC: Đạt.</t>
  </si>
  <si>
    <t>Tính cấp thiết: Dữ liệu chứng minh được tính cấp thiết
Tính mới và sáng tạo: Có tính mới.
Thể thức trình bày: Rõ ràng. Chưa có biểu đồ minh họa
Phương pháp nghiên cứu: Phương pháp thu thập thông tin trình bày chưa chi tiết phần quan sát đánh giá nhà tiêu. Chưa khai thác lý do người dân không có nhu cầu xây nhà tiêu.Cần phân tích điều kiện kinh tế của 285 hộ gia đình không có nhà tiêu để đưa ra kết luận do nhận thức hay do kinh tế, từ đó có kiến nghị chính xác hơn.
Mục tiêu nghiên cứu: Thông tin thu thập đã trả lời được câu hỏi nghiên cứu.
Hiệu quả và phạm vi áp dụng: Đề tài chưa hoàn chỉnh ở phần đánh giá nhu cầu xây nhà tiêu của người dân nên phạm vi chỉ ứng dụng trong ngành.</t>
  </si>
  <si>
    <t xml:space="preserve">Tính cấp thiết: Rất cần thiết để nghiên cứu đề tài này
Thể thức trình bày: đẹp
Phương pháp NC: Phương pháp n/c tốt, đại diện mẫu đạt yêu cầu 
Đạt MT nghiên cứu
Hiệu quả áp dụng toàn tỉnh
</t>
  </si>
  <si>
    <t xml:space="preserve">Có tính cấp thiết
Thể thức trình bày: chưa khoa học
Phương pháp NC: Bảng 3.2 không ghi tiêu đề
Tác giả chọn 04 huyện trong 05 huyện, không giải thích, tại sao không chọn cả 5 huyện cho có tính đại diện hơn. 
Một số địa danh nêu chưa chính xác
Đạt MT nghiên cứu
</t>
  </si>
  <si>
    <t xml:space="preserve">Tính cấp thiết: Chưa nêu được lý do chọn hai xã để nghiên cứu một số trích dẫn không có tài liệu tham khảo
Có tính mới và sáng tạo
Thể thức trình bày: Bố cục cân đối, một số tài liệu tham khảo chưa được trích dẫn còn lỗi đánh mấy, số liệu chưa rõ ràng.
Phương pháp NC: Cở mẫu chưa đủ để mang tính đại diện.
- Một số kết quả trong nghiên cứu chưa rõ ràng và cụ thể.
- Các số liệu về cở mẫu chưa thống nhất.
Đạt MT nghiên cứu nhưng một số nội dung chưa phù hợp với việc xây dựng mô hình ( trang 24)
Phạm vi áp dụng hạn chế
</t>
  </si>
  <si>
    <t xml:space="preserve">Tính cấp thiết: rất cần thiết
Tính mới và sáng tạo: 
Thể thức trình bày: trình bày tốt
Phương pháp NC: Phương pháp nghiên cứu tốt, rất thiết thực với nhu cầu thực tiển
Đề tài cần thiết triển khai thêm trong thời gian tới.
</t>
  </si>
  <si>
    <t>Có tính cấp thiết
Có tính mới và sáng tạo.
Thể thức trình bày: Đạt. Bảng 3.10 và biểu 3.4 nên chon 1. Tương tự bảng 3.2 và biểu 3.3
Phương pháp NC: Đạt
Đạt mục tiêu NC
Phạm vi áp dụng: Toàn ngành.</t>
  </si>
  <si>
    <t>Tính cấp thiết: Có.
Tính mới và sáng tạo: Có.
Thể thức trình bày: Khá tốt.
Phương pháp NC: Không có cơ sở để đánh giá kiến thức lập kế hoạch tốt, thực hành lập kế hoạch tốt.
Mục tiêu NC: Mục tiêu 1 không trọng tâm
Mục tiêu 2 không đạt vì không có cơ sở để đánh giá kiến thức tốt, thực hành tốt về lập kế hoạch</t>
  </si>
  <si>
    <t>Tính cấp thiết: Có.
Tính mới và sáng tạo: Có cải tiến so với phương pháp trước đây (đã có 1 NC ở xã khác) mức độ tốt.
Thể thức trình bày: Đạt.
Phương pháp NC: Đối tượng, PPNC đạt tin cậy 
Mục tiêu NC: Đạt
Phạm vi áp dụng: Toàn ngành.</t>
  </si>
  <si>
    <t xml:space="preserve">Tính cấp thiết: Chưa nêu rõ được tính cấp thiết của đề tài
Tính mới và sáng tạo: Đề tài đã được nhiều tác giả khác nghiên cứu.
Thể thức trình bày: - Đóng tập sai số trang 
- Sai chính tả nhiều.
- Một số bảng biểu chưa đúng (bảng 3.6, biểu đồ 3.4)
Phương pháp NC: Kết quả và bàn luận không trùng khớp.
- Trích dẫn sai tài liệu ở phần kết quả nghiên cứu phần bảng và nhận xét không giống nhau.
- Bảng chữ cái viết tắt chưa đủ đạt mục tiêu 2.
</t>
  </si>
  <si>
    <t>Tính cấp thiết của đề tài: Chưa bàn luận được các phương pháp chẩn đoán khác trong bệnh lý viêm âm đạo do vi khuẩn.
Thể thức trình bày: Dùng từ chưa thống nhất, bệnh nhân -  Khách hàng – Họ
Phương pháp nghiên cứu: Trong phiếu nghiên cứu không thấy tiêu chí quan hệ tình dục – nhưng phương pháp nghiên cứu có đề cập
MT nghiên cứu: đạt
Chưa có đề xuất, kiến nghị 
Đề tài có thể áp dụng cho toàn ngành.</t>
  </si>
  <si>
    <t xml:space="preserve">Tính cấp thiết: Có.
Tính mới và sáng tạo: Chưa cao.
Thể thức trình bày: Phần mục tiêu nghiên cứu nên để sau khi đặt vấn đề, không thấy phần tổng quan tài liệu, vì sao có thêm trang thuyết minh đề tài nghiên cứu khoa học, lỗi chính tả, dấu cách ô lộn xộn, can lề không đều giữa các trang,biểu đồ lại chú thích là hình....
Phương pháp NC: Thời gian nghiên cứu từ tháng 1/2015 đến tháng 10/2015 trong khi đề tài thực hiện năm 2016. Phương pháp điều tra khảo sát và phương pháp tính toán: Khảo sát 2 nội dung (Khám chữa bệnh và Tiêm chủng mở rộng) ở 2 phường Thủy Xuân và Thuận Hòa phải tính cỡ mẫu cụ thể cho 2 nội dung và 2 phường.
Mục tiêu NC: Đạt.
Phạm vi áp dụng: Rộng rãi.
</t>
  </si>
  <si>
    <t>Có tính cấp thiết
Thể thức trình bày: Thiếu Phiếu NC, bảng và biểu nên chọn 1
Phương pháp nghiên cứu: khá tốt
Mục tiêu nghiên cứu: Kết luận theo 2 mục tiêu. MT2 đưa vào phần Kiến nghị
Hiệu quả áp dụng toàn ngành.</t>
  </si>
  <si>
    <t xml:space="preserve">Có tính cấp thiết
CóTính mới và sáng tạo: Nghiên cứu này đã có nhiều tác giả nghiên cứu gần đây như Lê Thị Hòa
Thể thức trình bày: Kết  quả nghiên cứu 4 phần khá phù hợp
Phương pháp NC:Phẩu thuật cắt tử cung toàn phần liên quan đến đường tiết niệu nhưng trong nghiên cứu ít đề cập đến vấn đề này.
- Phần kết luận thiếu kết luận cận lâm sàng.
Đạt MT nghiên cứu
Áp dụng được cho toàn ngành.
</t>
  </si>
  <si>
    <t xml:space="preserve">Có tính cấp thiết
Tính mới và sáng tạo: Chưa cao
Thể thức trình bày: khá tốt
 Phương pháp NC: Phương pháp nghiên cứu khá tốt
Đạt MT nghiên cứu: Đạt nhưng chưa tạo điểm nhấn
Phạm vi áp dụng có thể toàn ngành
</t>
  </si>
  <si>
    <t xml:space="preserve">Thể thức trình bày: Có đầy đủ các mục tuy nhiên quá ngắn gọn (tổng 25 trang), chưa mô tả bệnh lý gì ở mắt liên quan đến Tiền đái tháo đường.
Phương pháp NC: Tiêu chuẩn chẩn đoán dựa vào tổ chức nào? Tại sao chọn mốc 30-60 tuổi?. Phải nói rõ trong ĐT và PPNC. Mục xử lý số liệu đưa vào cuối ĐT và PPNC.
Trong tiêu chuẩn loại trừ bệnh nhân đã ăn trong vòng 8 giờ, như vậy hầu hết là bệnh nhân phải hẹn lại ngày hôm sau hoặc nhịn ăn buổi trưa mới xét nghiệm được liệu có trở ngại vì hầu hết bệnh nhân sẽ không nhịn đói để đi khám bệnh.
Mục tiêu NC: Kết luận 1: Tuổi càng cao thì nguy cơ mắc bệnh tiền ĐTĐ càng lớn. Có khác biệt ý nghĩa không?
Kết luận 2: ghi p và r sau các kết luận tương quan (trong các bảng kết quả chưa thể hiện tương quan)
Gom thành 2 kết luận theo 2 mục tiêu
</t>
  </si>
  <si>
    <t xml:space="preserve">Tính cấp thiết: Tác giả chọn đề tài mang tính thời sự áp dụng rộng rãi cho các đơn vị KCB trong ngành.
Phương pháp NC: 
- Tại sao chọn mốc 25 tuổi trở lên.Có phải đề tài chọn mẫu THA nguyên phát? Nếu THA nguyên phát thì có nên ghi rõ trong tên đề tài.
- Còn thiếu tài liệu nghiên cứu nước ngoài (theo tuổi)
- Nên nói thêm ( thế nào là diện cán bộ do bảo vệ sức khỏe tỉnh quản lý)
- Nội dung nghiên cứu dài, nhiều phần không cần thiết đưa vào. 
Đạt MT nghiên cứu.
Đề tài có thể giúp cho các đơn vị KCB trong địa bàn ngành tham khảo
</t>
  </si>
  <si>
    <t xml:space="preserve">Tính cấp thiết: Khá cấp thiết
Tính mới và sáng tạo: Đã tập trung nghiên cứu các hình thái bệnh (mới so với địa bàn)
Thể thức trình bày: tốt
Phương pháp NC: khá tốt
Đạt MT nghiên cứu
Hiệu quả áp dụng trong ngành
</t>
  </si>
  <si>
    <t>Thể thức trình bày: Sửa lại chữ nalidicid hoặc nalidixid thành nalidixic trang 30, 32, 37.
Phương pháp NC: Tốt.
Mục tiêu NC: Đạt.</t>
  </si>
  <si>
    <t>Đề tài có tính cấp thiết
Phương pháp nghiên cứu tốt, đạt được các yêu cầu của mục tiêu nghiên cứu.
Mục tiêu nghiên cứu : Đạt
Phạm vi áp dụng được trên toàn tỉnh</t>
  </si>
  <si>
    <t xml:space="preserve">Tính mới và sáng tạo: Đề tài chưa làm rõ nghiên cứu có điểm nào mới so với các đề tài trước đây.
Thể thức trình bày:  Lỗi chính tả, lỗi đánh máy (trang 10, 24,28) 
Phương pháp nghiên cứu: Phần tiêu chí đánh giá mức độ tiến bộ trình bày chưa chi tiết và rõ ràng. Chưa trình bày phương pháp thu thập thông tin (VD: người thực hiện khám,..)
Mục tiêu nghiên cứu: Mục tiêu 2 trình bày kết quả thu thập chưa rõ ràng.
Hiệu quả và phạm vi áp dụng: áp dụng được trong phạm vi ngành.
</t>
  </si>
  <si>
    <t>Tính cấp thiết: Có.
Tính mới và sáng tạo: Có cải tiến so với phương pháp trước đây, mức độ tốt.
Thể thức trình bày: Đạt.
Phương pháp NC: Đối tượng, PPNC đạt tin cậy . Cần ghi cỡ mẫu: 32.
Mục tiêu NC: Chỉ nên có 2 mục tiêu. Mục tiêu 2 và 3 ghép chung lại (trong điều trị đã bao gồm đánh giá tái phát và tác dụng phụ).
-Kết luận 1 đặc điểm lâm sàng. Kết luận 2 đánh giá hiệu quả điều trị (lâm sàn, CLS, tái phát và tác dụng phụ)
Phạm vi áp dụng: Toàn ngành.</t>
  </si>
  <si>
    <t xml:space="preserve">Có tính cấp thiết
Thể thức trình bày: Đổi Hướng nghiên cứu tiếp thành Kiến nghị. Thiếu Phiếu điều tra
Phương pháp NC: đạt 
Đạt MT nghiên cứu 
Hiệu quả áp dụng: Trong toàn ngành
</t>
  </si>
  <si>
    <t xml:space="preserve">Tính cấp thiết: Cấp thiết, có tính thời sự.
Thể thức trình bày: Rõ ràng.
Phương pháp NC: Phương pháp nghiên cứu không trình bày cỡ mẫu
PP nghiên cứu nên nói rõ thời gian điều trị; Đa kháng thuốc; Lâm sàng; Cận lâm sàng bệnh nhân Lao đa kháng thuốc.
Mục tiêu NC: Nên bám sát mục tiêu nghiên cứu. Đề tài 02 mục tiêu nghiên cứu.
Đề tài cần thiết triển khai thêm trong thời gian tới.
</t>
  </si>
  <si>
    <t xml:space="preserve">Có tính cấp thiết. Đề tài mới tại đơn vị
Thể thức trình bày: đạt. Bổ sung năm NC vào tên đề tài.
 Phương pháp NC: đạt
Đạt MT nghiên cứu
Hiệu quả áp dụng trong ngành
</t>
  </si>
  <si>
    <t xml:space="preserve">Có tính cấp thiết, có tính mới.
Thể thức trình bày: Sử dụng bảng thì không dùng biểu như bảng 3.2 và biểu 3.1, bảng 3.5 và biểu 3.2
Mục tiêu nghiên cứu: Kết luận 4.3 đưa vào mục 4.1 và 4.2 theo 2 MT
Hiệu quả và phạm vi áp dụng: áp dụng trong phạm vi ngành.
</t>
  </si>
  <si>
    <t>Có tính cấp thiết
Chưa có tính sáng tạo cao
Thiếu phần kết luận của  nghiên cứu đề tại. Phần viết tắt không có chú thích
Phương pháp khá  tốt, tuy nhiên cần có định hướng loại trừ các tình huống bệnh nhân “nể nang” nhân viên Y tế khi trả lời
Áp dụng được cho ngành</t>
  </si>
  <si>
    <t>Tính cấp thiết: Có.
Tính mới và sáng tạo: Có sáng tạo.
Thể thức trình bày: Đạt.
Phương pháp NC: Đối tượng, PPNC đạt tin cậy 
Mục tiêu NC: Đạt
Phạm vi áp dụng: Toàn ngành.</t>
  </si>
  <si>
    <t>Có tính cấp thiết
Tính mới và sáng tạo: Đề tài đã được nghiên cứu nhiều.
Thể thức trình bày: Thiếu phần Kiến nghị
Mục tiêu nghiên cứu: Các yếu tố liên quan trong MT2 cần tính p .
Hiệu quả và phạm vi áp dụng trong ngành.</t>
  </si>
  <si>
    <t xml:space="preserve">Có tính cấp thiết
Có tính mới và sáng tạo
Thể thức trình bày: đạt. Bổ sung các nghiên cứu trong và ngoài nước vào phần Tổng quan.
Phương pháp NC: 
 - Chưa có thông số cụ thể về nồng độ Axit Uric ở BN tăng huyết áp (theo MT1)
- Trình bày một số bảng rõ ràng hơn như  bảng 3.4, 3.7. 
Bảng 3,9 và 3.10 nên nhập thành 1 bảng. Bảng 3.10 cần tính p
Đạt MT nghiên cứu
Hiệu quả áp dụng toàn ngành
</t>
  </si>
  <si>
    <t xml:space="preserve">
Đề tài đã được nghiên cứu nhiều.
Thể thức trình bày: Chưa đúng thể thức. TLTK viết không đúng quy định
Đạt mục tiêu NC: hạn chế vì không đưa ra MT nghiên cứu cụ thể.
Hiệu quả áp dụng áp dụng tại đơn vị.
</t>
  </si>
  <si>
    <t>Tính cấp thiết: có
Tính sáng tạo: co
Phương pháp NC tốt, tuy nhiên cần xác định tài liệu Y văn nào xác định về mức độ phản ứng sau tiêm chủng</t>
  </si>
  <si>
    <t>Nội dung đề tài là cấp thiết nhưng Đề tài chưa nêu được
Vì sao chọn mẫu Khe Tre và Phong chương
Kêt quả nghiên cứu có nêu được một số vấn đề cơ bản của mục tiêu nghiên cứu</t>
  </si>
  <si>
    <t>Có tính cấp thiết
Có tính mới và sáng tạo.
Thể thức trình bày: Đạt. Bảng 3.10 và biểu 3.4 nên chon 1. Tương tự bảng 3.2 và biểu 3.3
Phương pháp NC: Đối tượng, PPNC đạt tin cậy 
Đạt mục tiêu NC
Phạm vi áp dụng trong toàn ngành.</t>
  </si>
  <si>
    <t>Tính cấp thiết: Có.
Tính mới và sáng tạo: Có sáng tạo (đã có 1 NC ở xã khác), mức độ tốt.
Thể thức trình bày: Đạt.
Phương pháp NC: Tốt
Mục tiêu NC: Đạt
Phạm vi áp dụng: Toàn ngành.</t>
  </si>
  <si>
    <t>Có tính cấp thiết
Tính mới và sáng tạo: chưa cao.
Thể thức trình bày: khá Tốt.
Phương pháp nghiên cứu: khá tốt
Mục tiêu nghiên cứu: Đạt
Hiệu quả và phạm vi áp dụng: Toàn ngành.</t>
  </si>
  <si>
    <t>Có tính cấp thiết
Sáng tạo và khá cụ thể trong bảng phòng vấn, tuy nhiên phiếu phỏng vấn cần bố trí phù hợp với phần kiến thức-thái độ-hành vi
Phần Kết luận có Nội dung thừa so với mục tiêu nghiên cứu. Phần mục lục chưa theo quy định</t>
  </si>
  <si>
    <t>Có tính cấp thiết
Phương pháp nghiên cứu tốt
Đạt mục tiêu nghiên cứu 
Hiệu quả áp dụng được trên toàn tỉnh</t>
  </si>
  <si>
    <t xml:space="preserve">Có tính cấp thiết, có ý nghĩa thực tiễn.
Thể thức trình bày: chỉnh sửa  lại theo quy định của ngành.
</t>
  </si>
  <si>
    <t>BS Hanh</t>
  </si>
  <si>
    <t>Địa bàn nghiên cứu 6 xã không phù hợp với tên đề tài 12 xã
 Mục tiêu 2 chỉ giới hạn tìm hiểu yếu tố liên quan với BPTT
Mục tiêu 2 hạn chế</t>
  </si>
  <si>
    <t xml:space="preserve">Võ Thị Ẩn
Trần Xuân Dật
Trương Quang Phới
Nguyễn Thị Ngọc Hải
Võ Thị Kim Cúc
Võ Thị Kim Phượng
Lê Thị Tâm Phúc
Lê Thị Trường
Nguyễn Thị Kim Thu
Bùi Thị Linh
Hoàng Thị Bích Châu
Huỳnh Thị Hiền
Nguyễn Thị Cẩm Nhung
Trần Thị Kim Lai
</t>
  </si>
  <si>
    <t xml:space="preserve">Nghiên cứu ứng dụng siêu âm đầu dò LINEAR trong chẩn đoán viêm ruột thừa ở bệnh viện đa khoa Hương Thủy
</t>
  </si>
  <si>
    <t xml:space="preserve">Võ Phi Long
Hồ Thư
Lê Thị Ngọc Cẩm
Lê Thị Nhã Ái
Trần Thị Ánh
Nguyễn Thị Thùy My
Nguyễn Thị Kim Ngọc
Võ Thị Tri
Nguyễn Hữu Can
Võ Thị Trung
Nguyễn Thị Việt My
Nguyễn Thị Kiểu
Nguyễn Thị Lan
</t>
  </si>
  <si>
    <t xml:space="preserve">Hoàng Quốc Khanh
Hồ Thư
Phan Thị Thanh
Nguyễn Thị Thùy Dương 
Lê Thị Hoa Mai 
Nguyễn Thị Phượng 
Nguyễn Văn Cường 
Hoàng Tý 
Lê Thị Vinh
Lương Quang Văn 
Nguyễn Trung Thành 
Nguyễn Minh Việt
</t>
  </si>
  <si>
    <t xml:space="preserve">Đoàn Thị Minh Xuân
Trương Đức Minh
Nguyễn Văn Lâm
Lê Thị Hồng
Trần Thị Ánh Hồng
Lê Thị Thùy Trang
Nguyễn Thị Hải Đường
Võ Xuân Hải
Trương Thị Thu Hoài
Nguyễn Thị Phùng Diễm
Ngô Thị Hạnh
Nguyễn Quang Hiền
Trương Thị Hương Giang
</t>
  </si>
  <si>
    <t xml:space="preserve">Nguyễn Thái Long
Lê Quang Đoàn
Nguyễn Công Ngãi
Nguyễn Văn Hàng
Nguyễn Thị Hòa
Cao Thị Lan Anh
Nguyễn Thị Hoài Phương
Nguyễn Văn Lâm
Trương Đức Minh
Lê Thị Hồng
Nguyễn Thị Ngọc Anh
Dương Thị Hiền
Lê Thị Nhung
</t>
  </si>
  <si>
    <t xml:space="preserve">Nguyễn Công Ngãi
Dương Thị Hà
Lê Quang Đoàn
Nguyễn Thái Long
La Vĩnh Cường
Nguyễn Văn Hàng
Trần Thị Trang
Lê Thị Xuân
Nguyễn Thị Ánh Nhật
Nguyễn Thanh Hải
Nguyễn Thị Minh Tầm
Đặng Xuân Tùng
Nguyễn Thị Linh
Phạm Thị Thanh Hương
Trương Thị Thu Hoài
</t>
  </si>
  <si>
    <t xml:space="preserve">Trương Thị Hương Giang
Đoàn Thị Minh Xuân
Lê Thị Nhung
Nguyễn Thị Ba Hồng
Nguyễn Thị Ngọc Anh
Trương Đức Minh
Lê Thị Thùy Trang
Nguyễn Thị Hải Đường
Lê Thị Hồng Phương
Lê Thị Hồng
Nguyễn Thị Ánh Nhật
Đặng Xuân Tùng
Nguyễn Thị Khánh Vân
Trương Thị Thu Nga
Nguyễn Thị Ánh Hồng
Tôn Thất Việt
Mai Tùng
</t>
  </si>
  <si>
    <t xml:space="preserve">Phạm Duy Duẩn
Nguyễn Quang Hiền
Đoàn Thị Minh Xuân
Trần Thị Ngọc Hân
Nguyễn Thái Long
Trương Thị Hương Giang
Lê Thị Nhung
Hoàng Thị Ý Nhi
Lê Thị Hồng Phương
Trương Đức Minh
Phạm Thị Thu Hiền
Nguyễn Văn Lâm
Võ Xuân Hải
Trần Thị Trang
Hà Thị Huệ
Nguyễn Văn Hàng
Trần Thị Khánh Vân
Nguyễn Thanh Hải
Nguyễn Thị Hòa
Đặng Xuân Tùng
Nguyễn Thị Ngọc Anh
Cao Thị Lan Anh
Dương Văn Kính
Nguyễn Thị Phùng Diễm
</t>
  </si>
  <si>
    <t xml:space="preserve">Đoàn Chí Hiền
Nguyễn Lê Tâm
Lý Văn Sơn
Lê Xuân Kỳ
Lê Hiệp
Đặng Văn Hướng
Nguyễn Văn Mỹ
Bùi Thị Kiều Linh
Phan Minh Nhân
Hoàng Thị Kim Thư
Hoàng Đức Thanh
Hoàng Phương Nhung
Trần Thị Khánh Linh
Phan Thị Diễm Ly
</t>
  </si>
  <si>
    <t xml:space="preserve">Trương Trần Bảo Châu
Trần Văn Chương
Nguyễn Đình Lập
Phạm Văn Thắng
Nguyễn Thanh Hòa
Trần Thị Thảo Nguyên
Võ Thị Cẩm Nhung
Huỳnh Văn Trung
Võ Thị Dạ Thảo
Võ Thị Phương Thảo
Trần Thị Việt Ni
</t>
  </si>
  <si>
    <t xml:space="preserve">Nguyễn Đình Lập
Lê Quang Đảng
Nguyễn Thị Tú Oanh
Tôn Nữ Thùy Ái Lành
Hoàng Nguyễn Thanh Bình
Phan Văn Minh
Nguyễn Thị Tuyết
Phạm Xuân Kiển
Lê Thịnh Trị
Hồ Ngọc Huy
Trần Quốc Thiện
Huỳnh Minh Châu
Nguyễn Thị Hoài Thanh
Cái Công Thạch
</t>
  </si>
  <si>
    <t xml:space="preserve">Hà Thúc Trinh
Huỳnh Thị Ni
Nguyễn Thị Hoài Trang
Hoàng Ngọc Quỳnh Tiên
Lê Thị Khuyên
Nguyễn Thị Thu Na
Hoàng Ngọc Quỳnh Anh
Nguyễn Thị Diệu Huyền
Lê Thị Hiền
Trần Thị Thanh
Lê Thị Hoàng
Nguyễn Thị Hoa
Hà Thị Vân
</t>
  </si>
  <si>
    <t xml:space="preserve"> Hoàng Thị Minh Thư
Trần Bùi
Phan Quốc Dũng
Nguyễn Thị Thu Hà
Hồ Thị Phượng
Nguyễn Hoàng Phú Bình
Nguyễn Thị Tuyến
Nguyễn Văn Hùng
Trương Thị Bích Liên
Lê Thị Hòa
Hoàng Thị Ngọc Thủy
Ngô Quang Hải
</t>
  </si>
  <si>
    <t xml:space="preserve">Phan Thị Xuân Hạnh
Nguyễn Thị Kim Hường
Nguyễn Thị Ái Thư
Lê Thị Bấp
Hoàng Thị Kim Hằng
Trần Thị Tịnh
Trần Thị Hồng Nhung
Nguyễn Thị Ngọc Quý
Trịnh Thị Cẩm Vân
Cao Thị Thuận
Trương Thị Xí
Hoàng Thị Ngọc Thủy
Trần Thị Trang
Nguyễn Việt Phương
Nguyễn Thị Diệu Hương
Nguyễn Thị Bảo Trâm
</t>
  </si>
  <si>
    <t xml:space="preserve">Võ Văn Tài 
Đặng Thị Thu Thúy
Nguyễn Cang Cường
Lê Thị Bảo Vy
Trần Văn Thành
Nguyễn Thị Mỹ Hạnh
Hoàng Văn Chương
Nguyễn Thị Lài
Lê Thị Nhã Phương
Nguyễn Khắc Trinh
Nguyễn Thị Hương
</t>
  </si>
  <si>
    <t xml:space="preserve">Nguyễn Đức Hoàng
Hoàng Hữu Nam
Lê Thanh Hải 
Văn Đức Cường
Phan Quốc Dũng 
Lê Trọng Chiểu
Bùi Văn Hướng 
Hà Thúc Khánh 
Nguyễn Hữu Khánh Thiện 
Nguyễn Đức Hưng
Trần Thị Thu Sương 
Tăng Thị Cẩm Tú 
Trần Thị Thủy 
Phan Thị Thúy Nhiên 
Nguyễn Thị Hiền
Ngô Hữu Hóa
 Nguyễn Thị Thắm
Hoàng Thị Mỹ Linh
Vương Dũng
Hoàng Thị Thu Ngân
</t>
  </si>
  <si>
    <t xml:space="preserve"> Hoàng Vĩnh Trung Hiếu
Hoàng Vĩnh Phú
Nguyễn Hữu Khánh Thiện
Nguyễn Đức Hưng
Lê Thị Thùy Trang
Võ Thị Nhàn
Nguyễn Hoàng Phú Bình
Phan Thị Thúy
Đặng Thị Thu Thúy
Nguyễn Thị Hiền
Nguyễn Hoàng Thảo Nhi
</t>
  </si>
  <si>
    <t xml:space="preserve">Phan Quốc Dũng
Trần Bùi
 Nguyễn Đức Hoàng
Nguyễn Hà Nhật Linh
 Hà Thúc Khánh
 Ngô Quang Hải
 Văn Đức Cường
Nguyễn Thanh Nam
 Nguyễn Anh Huy
 Hoàng Thị Minh Thư
 Phan Văn Cường
 Nguyễn Thị Ngọc Ánh
Hoàng Xuân Thắng
Lê Văn Đức
Trương Thanh Bình
Trần Nguyễn Thị Kim Ngân
Lê Thị Hòa
Nguyễn Thị Hoài Trang
Nguyễn Thị Diệu Huyền
Hoàng Thị Ngọc Thủy
Tăng Thị Cẩm Tú
Hoàng Thị Mỹ Linh
Nguyễn Thị Thắm
Vương Dũng
Nguyễn Thị Ngọc
Cái Nam Quốc
Thân Thị Thùy An
Phạm Thị Hương
</t>
  </si>
  <si>
    <t xml:space="preserve">Trần Thị Hoài An
Trần Thị Chơi
Dương Vĩnh Hồng
Đặng Thị Thúy Oanh
Phan Thị Thanh Thúy
Nguyễn Thị Mong
Lê Thị Thu Nguyệt
Hoàng Thị Bích Huyền
Đoàn Thị Thu Nga
Nguyễn Thị Khánh Mỹ
Đặng Thị Phương Thảo
Nguyễn Thị Kim Phượng
Trần Thị Bé
Hoàng Tăng Phái
Trần Thanh Vũ
</t>
  </si>
  <si>
    <t xml:space="preserve">Lê Đức Thịnh
Trà Thành Nhân
Nguyễn Đình Thanh
Mai Thị Hồng Duyên
Võ Thị Hồng Hạnh
Lê Thị Lành
Cao Thị Thanh huệ
Dương Vĩnh Khánh
Nguyễn Thị Khánh Mỹ
Hồ Thị Hà
Trần Thị Thu Thủy
Đặng thị Như Hảo
Phạm Thị Túy Kiều
Nguyễn Văn Đôn
Trần Ngọc Sử
Nguyễn Thị Minh Hiếu
Nguyễn Thị Hồng Mai
</t>
  </si>
  <si>
    <t xml:space="preserve">Nguyễn Xuân Việt
Lê Đình Thao
Lê Quang Hiệp
Dương Phan Huy Miên
Trần Thị Anh Quyên
Trần Duy Kiến
Nguyễn Văn Vinh
Nguyễn Thị Thanh Nhàn
Đoàn Thị Thu Nga
Phạm Ngọc Hoàng
Hồ Xuân Anh
Trà Thành Nhân
Dương Vĩnh Khánh
Nguyễn Thị Lành
Võ Thị Hồng Hạnh
</t>
  </si>
  <si>
    <t xml:space="preserve">Trần Hữu Quang
Lê Đình Thao
Trần Công Lĩnh
Trần Ngọc Anh
Nguyễn Thị Mỹ Hạnh
Nguyễn Thị Hoa Lê
Trần Thị Ái Hằng
Lê Thị Trâm
Dương Thị Thu
Trần Thị Mỹ Hương
Nguyễn Thị Hà
Lê Thị Diệm
Lê Thị Loan
Tống Thị Hoài Nhung
</t>
  </si>
  <si>
    <t xml:space="preserve">Phan Thị Thanh Thủy
Võ Đại Tự Nhiên
Huỳnh Bá Hiếu
Lê Quang Thương
Phùng Hữu Phan
Nguyễn Thị Cẩm Tiên
Nguyễn Thị Mỹ Hương
Nguyễn Thị Thơm
Hà Thị Xuân
Hoàng Thị Thu
Hoàng Thị Thu Nhung
Nguyễn Thị Mỹ Nga
Hoàng Như Phùng
Nguyễn Đức
Nguyễn Thị Ngọc Trinh
Nguyễn Thanh Khoa
Lê Kim Quỳnh
</t>
  </si>
  <si>
    <t xml:space="preserve">Hồ Thị Thanh Hiếu
Nguyễn Đình Sơn
Hoàng Hà Tư
Trần Bá Thanh
Đặng Trần Hữu Hạnh
Nguyễn Thị Thu Hằng
</t>
  </si>
  <si>
    <t xml:space="preserve">Trần Đạo Phong
Nguyễn Đình Sơn
Lê Đình Quang
Nguyễn Nhật Nam
Trần Danh Lộc
Đặng Như Vinh
Hoàng Đức Thuận
Trần Đạo Vinh
Nguyễn Văn Mứa
Hồ Xuân Thanh
</t>
  </si>
  <si>
    <t xml:space="preserve">Đặng Như Vinh
Nguyễn Đình Sơn
Lê Đình Quang
Trần Đạo Phong
Trần Danh Lộc
Hoàng Đức Thuận
Phạm Văn Trí
Nguyễn Thị Thanh Hiếu
Trần Đạo Vinh
Nguyễn Văn Mứa
Hồ Xuân Thanh
</t>
  </si>
  <si>
    <t xml:space="preserve">Trần Văn Khởi  
Nguyễn Đình Sơn 
Huỳnh Văn Hảo
Hà Văn Hoàng
Hồ Xuân Vũ
Nguyễn Thị Quỳnh Chi
Lê Đình Nhân
Nguyễn Đào
Nguyễn Khoa Diệu Ny
Phan Trung Ngọc
Nguyễn Đức Anh Vũ
</t>
  </si>
  <si>
    <t xml:space="preserve">Lê Đình Quang
Nguyễn Thị Thu Hằng
Trần Đạo Phong
Võ Thị Ngọc Nga
Trần Danh Lộc
Lê Thị Sông Hương
Dương Thị Thu Hằng
Nguyễn Thị Thảo
Trần Đạo Vinh
</t>
  </si>
  <si>
    <t xml:space="preserve">Đinh Thị Đoan Trinh
Hà Thị Mỹ Dung
Nguyễn Văn Quang
Phạm Thị Chi
Nguyễn Thị Nhiều
Trần Đoàn Sao LY
Trương Thị Liên
Trần Thị Diệu Trang
Võ Thị Hồng Hạnh
Hồ Thị Diệu Thương
Trần Ý Trung Hiếu
Nguyễn Đỗ Minh Quang
</t>
  </si>
  <si>
    <t xml:space="preserve">Hà Thị Mỹ Dung
Nguyễn Khoa Nguyên
Lê Văn Lượng
Nguyễn Minh Đức
Hồ Thị Kim Trâm
Vũ Thị Hải Yến
Hoàng Thị Mỹ Linh
Hồ Thị Diệu Thương
Võ Thị Hồng Hạnh
Thái Thị Hạnh
Đặng Văn Định
Nguyễn Đỗ Minh Quang
</t>
  </si>
  <si>
    <t xml:space="preserve">Trần Quốc Hùng .
Nguyễn Đức Quý. 
Hoàng Thị Kim Lan. 
Hồ Văn Huyên. 
Hoàng Hạ Long.
Nguyễn Anh Tem. 
Trần Thị Tuyết Anh. 
Bùi Thị Vinh Hà.
Nguyễn Ngọc Hoàng. 
Đặng Thị Mỹ Nhung.
Nguyễn Trần Hoàng Anh
</t>
  </si>
  <si>
    <t xml:space="preserve">Phan Thị Thùy Dương. 
Lê Diên Diễn. 
Trần Thị Như Lang. 
Phạm Như Minh. 
Huỳnh Thị Hiếu. 
Phan Hàn Thư. 
Đỗ ThịTơ. 
Nguyễn Thị Lan Hương. 
Nguyễn Xuân Hà. 
Trương Như Ý. 
Nguyễn Thị Thanh Huyền. 
Hoàng Thị Yến Linh. 
Trần Thị Ngọc Yến.
</t>
  </si>
  <si>
    <t xml:space="preserve">Huỳnh Công Minh
Văn Thị Thanh Vân
Trần Đức Sáo
Lê Thị Phương
Nguyễn Thị Thanh Hải
Lê Viết Khâm
Hồ Thúy Mai
Huỳnh Thế Thiện Giác
Huỳnh Thị Sáu
Nguyễn Thị Thanh Thúy
</t>
  </si>
  <si>
    <t xml:space="preserve">Nguyễn Lê Thanh Hải
Lê Đông
Nguyễn Văn Quý
Nguyễn Thị Liên Hồng
Nguyễn Đắc Hanh
Văn Thị Thu Hương
Nguyễn Thanh Huy
Hoàng Thị Ngọc Trâm
Lê Thị Kiều Phương
</t>
  </si>
  <si>
    <t xml:space="preserve">Lê Trọng Chiểu
Nguyễn Đức Hoàng
Lê Thanh Hải
Lê Thị Thùy Trang
Phan Thị Thúy Nhiên
Hoàng Thị Thu Ngân
Nguyễn Thị Thúy
Nguyễn Thị Tú Nhi
Nguyễn Thị Thu Hà
Trần Thị Thủy
Trương Thị Thủy Bích
</t>
  </si>
  <si>
    <t xml:space="preserve">Nguyễn Văn Chính
Văn Dũng
Trương Thi
Nguyễn Văn Tuệ
Lê Hoàng Thái
Nguyễn Thị Hương Giang
Nguyễn Việt Phương
Cao Hạnh
</t>
  </si>
  <si>
    <t xml:space="preserve">Nguyễn Hoàng Dạ Hợp
Lê Quý Thảo
Trần Văn Dũng
Hồ Thị Hạnh
Võ Đăng Tuấn 
Nguyễn Thị Minh Hương
Võ Thị Như Quỳnh
Vũ Thị Ngọc Mỹ
Nguyễn Thị Kim Nhàn
Tống Thị Lộc
La Thị Hoài Ly
Trần Thị Thu
Nguyễn Thị Phượng
Lê Huy Đài
Đặng Vui
Nguyễn Văn An Nhơn
</t>
  </si>
  <si>
    <t xml:space="preserve">Nguyễn Đào
Nguyễn Nam Hùng
Lê Viết Bắc
Nguyễn Đắc Ngọc
Nguyễn Nhật Nam
Lê Thị Ngọc Lan
Trần Đức Sáo
Nguyễn Tấn Tâm
Trần Phan Quốc Bảo
Đặng Thị Quỳnh Trang
Dương Thị Phương Thảo
Phạm Huy Quốc
</t>
  </si>
  <si>
    <t xml:space="preserve">Phạm Hữu Hiền
Võ Đại Tự Nhiên
Huỳnh Bá Hiếu
Ngô Hữu Luận
Hoàng Thị Kim Yến
Nguyễn Văn Vương
Huỳnh Ngọc Ân
Hoàng Thị Thu Xuân
Nguyễn Phú
Nguyễn Thị Bích Ngọc
Trần Thị Phương Lan
Võ Thị Châu Thanh
Hồ Thị Thi
Lê Thị Ly Ly
Đặng Thị Hoàng Phương
Hồ Vĩnh Điền
Lê Phạm Tố Trâm
</t>
  </si>
  <si>
    <t xml:space="preserve">
Nguyễn Thị Hồng Ngọc
Trần Xuân Dật
Phan Thị Hường
Huỳnh Thị Diệu Loan
Tôn Thất Phụng
Ngô Viết Thủy
Nguyễn Thị Ngọc Hạnh
Võ Lê Nguyên Hòa
Lê Thị Thúy Vân
Nguyễn Thị Phúc
Nguyễn Tiển
Võ Hạ Ly
</t>
  </si>
  <si>
    <t xml:space="preserve">
Nguyễn Thanh Phong 
Trần Xuân Dật
Nguyễn Thị Kim Oanh
Lê Anh Tuấn
Hoàng Thị Bích Châu
Trương Thị Ngọc Diệp
 Lê Thị Thu Hiền 
 Mai Thắng Oanh
</t>
  </si>
  <si>
    <t xml:space="preserve">
Phạm Duy Duẩn
Nguyễn Quang Hiền
Đoàn Thị Minh Xuân
Trần Thị Ngọc Hân
Nguyễn Thái Long
Trương Thị Hương Giang
Lê Thị Nhung
Hoàng Thị Ý Nhi
Lê Thị Hồng Phương
Trương Đức Minh
Phạm Thị Thu Hiền
Nguyễn Văn Lâm
Võ Xuân Hải
Trần Thị Trang
Hà Thị Huệ
Nguyễn Văn Hàng
Trần Thị Khánh Vân
Nguyễn Thanh Hải
Nguyễn Thị Hòa
Đặng Xuân Tùng
Nguyễn Thị Ngọc Anh
Cao Thị Lan Anh
Dương Văn Kính
Nguyễn Thị Phùng Diễm
</t>
  </si>
  <si>
    <t xml:space="preserve">
Võ Xuân Việt
Nguyễn Thị Ngọc Ân
Lê Thị Ái Kim
Lê Thị Hà
</t>
  </si>
  <si>
    <t xml:space="preserve">
Lê Thị Hoài Thu
Nguyễn Hữu Thám
Trần Thị Phước
Hoàng Thị Nam
Trương Diệu Hoàng
Huỳnh A
Nguyễn Thị Thanh
Nguyễn Thị Oanh
Nguyễn Thành Nhân
</t>
  </si>
  <si>
    <t xml:space="preserve">
Võ Thị Bạch Nhạn
Đăng Văn Khánh 
Nguyễn Tấn Sĩ
Lê Anh Toàn
Trần Lê Thùy Linh
Ngô Thị Thanh Xuân
Phan Thị Trâm Anh
Bùi Minh Bảo Linh
Lê Minh Đức
</t>
  </si>
  <si>
    <t xml:space="preserve">
Lê Đức Quý
Mai Thị Sữa
Hồ Thanh Lệ
Lê Thị Kim Chi
Lê Văn Khay
Lê Thị Ngọc Hà
Lê Thị Diễm Phúc
Lê Thị Ngái
Lê Thị Diệu Hồng
Nguyễn Thị Sơn Ca
Đặng Hà
Hồ Văn Tưn
Hồ Thị Hoa
Phạm Quang Chí
</t>
  </si>
  <si>
    <t xml:space="preserve">
Nguyễn Quốc Phòng
Lê Đình Thao
Trần Hữu Quang
Võ Minh Kỳ
Đặng Văn Chót
Phạm Văn Khảm
Đặng Duy Thoàng
Lê Quang Hoàng
Lê Đình Tuấn
Dương Thị Thanh Thảo
Phan Văn Duyệt
Nguyễn Xuân Việt
Hoàng Nữ Thu San
Hà Hoàng Kiều Nhi
</t>
  </si>
  <si>
    <t xml:space="preserve">
Trần Thị Hoài An
Trần Thị Chơi
Dương Vĩnh Hồng
Đặng Thị Thúy Oanh
Phan Thị Thanh Thúy
Nguyễn Thị Mong
Lê Thị Thu Nguyệt
Hoàng Thị Bích Huyền
Đoàn Thị Thu Nga
Nguyễn Thị Khánh Mỹ
Đặng Thị Phương Thảo
Nguyễn Thị Kim Phượng
Trần Thị Bé
Hoàng Tăng Phái
Trần Thanh Vũ
</t>
  </si>
  <si>
    <t xml:space="preserve">
Lê Đức Thịnh
Trà Thành Nhân
Nguyễn Đình Thanh
Mai Thị Hồng Duyên
Võ Thị Hồng Hạnh
Lê Thị Lành
Cao Thị Thanh huệ
Dương Vĩnh Khánh
Nguyễn Thị Khánh Mỹ
Hồ Thị Hà
Trần Thị Thu Thủy
Đặng thị Như Hảo
Phạm Thị Túy Kiều
Nguyễn Văn Đôn
Trần Ngọc Sử
Nguyễn Thị Minh Hiếu
Nguyễn Thị Hồng Mai
</t>
  </si>
  <si>
    <t xml:space="preserve">
Thái Văn Tuấn
Dương Vĩnh Hồng
Trần Duy Kiến
Đỗ Tài
Lê Minh Hiếu
Đinh Thị Vân
Phan Thị Hiền Nhi
Hồ Thị Phượng Ánh
Trương Thị Thùy Nhung
Đặng Thị Phương Thảo
Nguyễn Thị Nhân 
Trần Lưu Quế
Trần Thị Ái Hằng
</t>
  </si>
  <si>
    <t xml:space="preserve">
Nguyễn Thị Linh Đa
Lê Đình Thao
Nguyễn Thị Hồng Mai
Nguyễn Thị Minh Hiếu
Trần Thị Chơi
Trần Thanh Thiên
Hồ Thị Ngọc Nhung
Trần Giang Đông
Hoàng Tăng phái
Nguyễn Thị Huê
Hoàng Thị Ngọc Trâm
Hoàng Thị Thạnh
</t>
  </si>
  <si>
    <t xml:space="preserve">
Lê Đình Thao
Nguyễn Xuân Việt
Lê Đức Thịnh
Lê Quang Hiệp
Trần Thị Anh Quyên
Nguyễn Quốc Phòng
Dương Phan Huy Miên
Dương Vĩnh Hồng
Trần Hữu Quang
Nguyễn Quốc Phương
Nguyễn Ngọc Anh
Trần Thanh Vũ
Lê Minh Hiếu
Mai Thị Hồng Duyên
Nguyễn Tú
</t>
  </si>
  <si>
    <t xml:space="preserve">
Nguyễn Xuân Việt
Lê Đình Thao
Lê Quang Hiệp
Dương Phan Huy Miên
Trần Thị Anh Quyên
Trần Duy Kiến
Nguyễn Văn Vinh
Nguyễn Thị Thanh Nhàn
Đoàn Thị Thu Nga
Phạm Ngọc Hoàng
Hồ Xuân Anh
Trà Thành Nhân
Dương Vĩnh Khánh
Nguyễn Thị Lành
Võ Thị Hồng Hạnh
</t>
  </si>
  <si>
    <t xml:space="preserve">
Nguyễn Thị Mỹ Hạnh
Trần Hữu Quang
Nguyễn Quốc Phòng
Nguyễn Thị Hoa Lê
Trần Thị Hoài An
Nguyễn Thị Thúy Hằng
Lê Thị Trâm
Trần Bá Hạnh
Trần Thị Hiền
Nguyễn Thị Hoài
Hoàng Tăng Phái
Nguyễn Xuân Thanh
Phạm Ngọc Hoàng
Hoàng Thị Hồng Yến
Lê Thị Ngọc Lan
</t>
  </si>
  <si>
    <t xml:space="preserve">
Trần Hữu Quang
Lê Đình Thao
Trần Công Lĩnh
Trần Ngọc Anh
Nguyễn Thị Mỹ Hạnh
Nguyễn Thị Hoa Lê
Trần Thị Ái Hằng
Lê Thị Trâm
Dương Thị Thu
Trần Thị Mỹ Hương
Nguyễn Thị Hà
Lê Thị Diệm
Lê Thị Loan
Tống Thị Hoài Nhung
</t>
  </si>
  <si>
    <t xml:space="preserve">
Phan Thị Thanh Thủy
Võ Đại Tự Nhiên
Huỳnh Bá Hiếu
Lê Quang Thương
Phùng Hữu Phan
Nguyễn Thị Cẩm Tiên
Nguyễn Thị Mỹ Hương
Nguyễn Thị Thơm
Hà Thị Xuân
Hoàng Thị Thu
Hoàng Thị Thu Nhung
Nguyễn Thị Mỹ Nga
Hoàng Như Phùng
Nguyễn Đức
Nguyễn Thị Ngọc Trinh
Nguyễn Thanh Khoa
Lê Kim Quỳnh
</t>
  </si>
  <si>
    <t xml:space="preserve">
Dương Vĩnh Linh
Võ Đại Tự Nhiên
Ngô Hữu Luận
Hà Văn Tuần
Trần Thị Thanh Nhàn
Dương Vĩnh Hồng
Huỳnh Ngọc Ân
Hồ Thị Thu Hạnh
Đặng Thị Hoàng Phương
Lê Thị Ngọc Bội
Ngô Thị Thắm
Tôn Thất Khôi
Phạm Thị Như Hoàng
Nguyễn Thị Thanh Thủy
Đặng Mạnh Cường
Nguyễn Văn Dũng
Nguyễn Thị Thanh Thúy
</t>
  </si>
  <si>
    <t xml:space="preserve">
Nguyễn Đình Sơn
Trần Quang Hợp
Lê Tự Hạnh
Đặng Thị Diệu Thúy
Lê Văn Sanh
Trần Chí Thanh
Lê Thị Trúc
Phan Thị Hồng Nhạn
Lê Hoàng Mai Thy
Hoàng Văn Thuận
Nguyễn Thị Quỳnh Chi
Phạm Văn Trí
</t>
  </si>
  <si>
    <t xml:space="preserve">
Trần Chí Thanh 
Nguyễn Đình Sơn
Nguyễn Thái Hòa
Lê Tự Hạnh
Lê Mai Hoàng Thy
Nguyễn Văn Khoa
Trần Minh Sự
Ngô Thị Hồng Hạnh
</t>
  </si>
  <si>
    <t xml:space="preserve">
Nguyễn Thái Hòa
Nguyễn Đình Sơn
Trần Danh Lộc
Hoàng Đức Thuận
Phạm Văn Trí
Bùi Khắc Nghi
Ngô Kim Nhã
Nguyễn Thị Thanh Hiền
Lê Nguyễn Thu Phương
Võ Thị Ngọc Nga
</t>
  </si>
  <si>
    <t xml:space="preserve">
Huỳnh Văn Hảo
Hồ Xuân Vũ 
Ngô Kim Nhã
Nguyễn Thị Thanh Hương
Nguyễn Lê Diệu Huyền
Nguyễn Thị Quỳnh Chi
Hoàng Trọng Dạ Thảo
Bùi Khắc Nghi
Ngô Thị Dung
Đoàn Thị Cẩm Nhung
</t>
  </si>
  <si>
    <t xml:space="preserve">
Trần Quang Hợp
Đặng Thị Diệu Thuý
Lê Tự Hạnh
Lê Văn Sanh
Lê Thị Trúc
Phan Thị Hồng Nhạn
</t>
  </si>
  <si>
    <t xml:space="preserve">
Đặng Thị Diệu Thúy
Nguyễn Đình Sơn
Võ Đăng Huỳnh Anh
Trần Quang Hợp
Lê Văn Sanh
Lê Thị Trúc
Phan Thị Hồng Nhạn
Hoàng Đức Thuận
Nguyễn Văn Diên
</t>
  </si>
  <si>
    <t xml:space="preserve">
Lê Văn Sanh
Nguyễn Thái Hoà
Đặng Thị Diệu Thuý
Trần Quang Hợp
Lê Thị Trúc
Đặng Thị Mỹ Châu
Võ Văn Trình
Hoàng Đắn
Lê Thị Thư
</t>
  </si>
  <si>
    <t xml:space="preserve">
Trần Bá Thanh
Nguyễn Đình Sơn
Huỳnh Văn Hảo
Hồ Thị Thanh Hiếu
Đặng Trần Hữu Hạnh
Nguyễn Thị Thu Hằng
Hoàng Đức Thuận
Lê Nguyễn Thu Phương
</t>
  </si>
  <si>
    <t xml:space="preserve">
Hồ Thị Thanh Hiếu
Nguyễn Đình Sơn
Hoàng Hà Tư
Trần Bá Thanh
Đặng Trần Hữu Hạnh
Nguyễn Thị Thu Hằng
</t>
  </si>
  <si>
    <t xml:space="preserve">
Đặng Trần Hữu Hạnh
Nguyễn Đình Sơn
Hoàng Hà Tư
Trần Bá Thanh
Hồ Thị Thanh Hiếu
Nguyễn Thị Thu Hằng
</t>
  </si>
  <si>
    <t xml:space="preserve">
Trần Đạo Phong
Nguyễn Đình Sơn
Lê Đình Quang
Nguyễn Nhật Nam
Trần Danh Lộc
Đặng Như Vinh
Hoàng Đức Thuận
Trần Đạo Vinh
Nguyễn Văn Mứa
Hồ Xuân Thanh
</t>
  </si>
  <si>
    <t xml:space="preserve">
Trần Văn Khởi  
Nguyễn Đình Sơn 
Huỳnh Văn Hảo
Hà Văn Hoàng
Hồ Xuân Vũ
Nguyễn Thị Quỳnh Chi
Lê Đình Nhân
Nguyễn Đào
Nguyễn Khoa Diệu Ny
Phan Trung Ngọc
Nguyễn Đức Anh Vũ
</t>
  </si>
  <si>
    <t xml:space="preserve">
Hà Văn Hoàng
Nguyễn Đình Sơn
Hồ Xuân Vũ
Trần Văn Khởi
Nguyễn Đức Anh Vũ
Nguyễn Khoa Diệu Ny
Phan Trung Ngọc
Hoàng Trọng Dạ Thảo
Nguyễn Thị Quỳnh Chi
Trần Đạo Phong
Võ Truyền
</t>
  </si>
  <si>
    <t xml:space="preserve">
Lê Văn Hoàn
Nguyễn Đình Sơn
Huỳnh Văn Hảo
Nguyễn Thị Thanh Hương
Đồng Thị Hồ Vy
Nguyễn Anh Thư
Lê Thị Ngọc Minh
Lê Thị Phương Nhi
Lê Thị Ánh Nguyệt
Lê Tự Hạnh
</t>
  </si>
  <si>
    <t xml:space="preserve">
Lê Thị Phương Nhi
Huỳnh Văn Hảo
Lê Văn Hoàn
Nguyễn Thị Thanh Hương
Lê Thị Ngọc Minh
Nguyễn Anh Thư
Lê Thị Ánh Nguyệt
Võ Thị Thu Thuỷ
Lê Thị Thu Tuyết
Đồng Thị Hồ Vy
</t>
  </si>
  <si>
    <t xml:space="preserve">
Võ Thị Ngọc Nga
Lê Nguyễn Thu Phương
Trần Thị Thanh Nga
Trần Thị Thanh Nga
Nguyễn Ngọc Quỳnh Như
Nguyễn Thị Thanh Hiền
Lê Nguyễn Thy Loan
Nguyễn Thị Ngọc Mai
</t>
  </si>
  <si>
    <t xml:space="preserve">
Lê Đình Quang
Nguyễn Thị Thu Hằng
Trần Đạo Phong
Võ Thị Ngọc Nga
Trần Danh Lộc
Lê Thị Sông Hương
Dương Thị Thu Hằng
Nguyễn Thị Thảo
Trần Đạo Vinh
</t>
  </si>
  <si>
    <t xml:space="preserve">
Hồ Xuân Vũ
Nguyễn Thị Quỳnh Chi
Hoàng Trọng Dạ Thảo
Nguyễn Lê Diệu Huyền
Bùi Khắc Nghi
Hà Văn Hoàng
Trần Văn Khởi
Nguyễn Đình Minh Mẫn
Phan Trung Ngọc
Nguyễn Đức Anh Vũ
Ngô Kim Nhã
</t>
  </si>
  <si>
    <t xml:space="preserve">
Trần Thị Ngọc
Nguyễn Nam Hùng
Lê Hiệp
Châu Văn Thức
Lê Văn Vinh
Trương Thị Mỹ Thanh
Bùi Thị Kiều Linh
Nguyễn Chí Hùng
Hoàng Phương Nhung
Đào Thị Thanh Vân
Trần Hoàng Thảo Ly
Nguyễn Thị Mai Phương
Hoàng Đức Thanh
Phạm Hoàng Ngọc Yến
Trần Thị Khánh Linh
Lê Thị Hiền
</t>
  </si>
  <si>
    <t xml:space="preserve">
Nguyễn Thị Hiệp
Nguyễn Khoa Nguyên
Hà Thị Mỹ Dung
Hồ Thị Liên Hương
Hồ Diệu Thương
Võ Thị Hồng Hạnh
Thái Thị Hạnh
</t>
  </si>
  <si>
    <t xml:space="preserve">
Đinh Thị Đoan Trinh
Hà Thị Mỹ Dung
Nguyễn Văn Quang
Phạm Thị Chi
Nguyễn Thị Nhiều
Trần Đoàn Sao LY
Trương Thị Liên
Trần Thị Diệu Trang
Võ Thị Hồng Hạnh
Hồ Thị Diệu Thương
Trần Ý Trung Hiếu
Nguyễn Đỗ Minh Quang
</t>
  </si>
  <si>
    <t xml:space="preserve">
Nguyễn Thị Túy Hà
Hoàng Thị Lệ Xuân
Đinh Thị Đoan Trinh
Phạm Thị Chi
Lê Lợi
Đoàn Ngọc Thạch
Thái Thị Hạnh
Hoàng Thị Mỹ Linh
</t>
  </si>
  <si>
    <t xml:space="preserve">
Hồ Thị Liên Hương
Nguyễn Khoa Nguyên
Hà Thị Mỹ Dung
Trương Phước Thanh Khuê
Nguyễn Minh Đức
Nguyễn Thị Hiệp
Lê Khắc Quỳnh Nga
Nguyễn Thị Nhiều
Phạm Thị Chi
Trần Thị Diệu Trang
Trần Đoàn Sao Ly
Trần Ý Trung Hiếu
Hồ Thị Mộng Thu
</t>
  </si>
  <si>
    <t xml:space="preserve">
Nguyễn Vũ Nhật Chi. 
Trương Đình Hải. 
Nguyễn Đức Quý. 
Nguyễn Thị Hoài Phương.
Phạm Xuân Hiếu.
Trần Thị Lý. 
Trần Thị Cẩm Vân. 
Bùi Thị Mỹ Phương. 
Lê Thị Ngọc Thúy.
Lê Thị Kim Ngân
</t>
  </si>
  <si>
    <t xml:space="preserve">
Trần Quốc Xuân
 Nguyễn Thị Hoài Phương
Hồ Văn Huyên
Lê Thương
Nguyễn Văn Nghệ
Lê Thị Kim Ngân
Cao Ngọc Ánh
Lê Thị Diệu huyền
Hồ Thị Hoa
Lê Thị Ngọc Thúy
Hồ Thị Bích Hà
Đặng Thị Thúy Hương
Hoàng Thị Đoan Trang
Hoàng Nữ Ny Na
Đàm Hoàng Anh Dũng
Trần Hiếu Trứ
Trần Thị Lệ Hương
</t>
  </si>
  <si>
    <t xml:space="preserve">
Hồ Văn Huyên
Trần Phước Nguyên
Lư Bá Lộc
Nguyễn Hoài thu
Phạm Thị trung Thu
Nguyễn Thanh Hoài Trân
Hồ Thị My
</t>
  </si>
  <si>
    <t xml:space="preserve">
Hồ Công Khá. 
Phạm Xuân Hiếu. 
Nguyễn Thị Ngọc Huyền
Phan Thị Mơ. 
Trần Ngọc Thành Nhân.
Nguyễn Văn Diên
Lê Phước Cử. 
Nguyễn Thanh Tùng. 
Lê Thị Hương Giang. 
Hoàng Thị Thúy Anh. 
Nguyễn Thị Hồng Minh. 
Nguyễn Thị Kim Chi.
</t>
  </si>
  <si>
    <t xml:space="preserve">
Hoàng Hạ Long. 
Nguyễn Đức Quý. 
Lê Thị Như Chi. 
Trần Duy Thiện Mỹ.
Trần Thị Ngọc Phúc.
Nguyễn Hoàng Nhân
Hoàng Bảo Anh. 
Phạm thị Minh Ngọc.
Nguyễn Thị Oanh. 
Nguyễn Thị Như Ngọc. 
Ngô Thị Kiều My. 
Phan Lê Thu Trâm.
Nguyễn Thị Ngọc Quỳnh.
</t>
  </si>
  <si>
    <t xml:space="preserve">
Phan Trung Ngọc
Nguyễn Đình Sơn
Hà Văn Hoàng
Hồ Xuân Vũ
Trần Văn Khởi
Nguyễn Đức Anh Vũ
Nguyễn Khoa Diệu Ny
Hoàng Trọng Dạ Thảo
Nguyễn Thị Quỳnh Chi
</t>
  </si>
  <si>
    <t xml:space="preserve">
Văn Thị Thanh Vân
Lê Thị Phương
Trương Văn Chánh
Huỳnh Thế Thiên Giác
Hoàng trọng Nguyên
Nguyễn Thị Hằng
Huỳnh Thị Sáu
Nguyễn Thị Thanh Thúy
Đặng Anh Tuấn
</t>
  </si>
  <si>
    <t xml:space="preserve">
Nguyễn Thị Thanh Hải
Văn Thị Thanh Vân
Lê Thị Phương
Hồ Thúy Mai
Lê Viết Khâm
Huỳnh Công Minh
Trương Văn Chánh
Huỳnh Thế Thiện Giác
Nguyễn Thị Hằng
Huỳnh Thị Sáu
Hoàng Trọng Nguyên
Đặng Văn Tuấn
</t>
  </si>
  <si>
    <t xml:space="preserve">
Nguyễn Đắc Hanh
Nguyễn Văn Quý
Nguyễn Lê Thanh Hải
Võ Đại Học
Mai Thị Ngọc Diệp
Lê Thị Ngọc Túy
Phạm Thị Khánh Ly
Lê Thị Thu Thủy
Phạm Thị Xuân Thủy
</t>
  </si>
  <si>
    <t xml:space="preserve">
Phan Lê Minh Tuấn
Nguyễn Thanh Sơn
Trần Bắc
Nguyễn Ngà
Ngô Cưu
Nguyễn Thị Thu Hà
Ngô Thị Mỹ Duyên
Hoàng Thị Oanh
Trần Đình Tuyến
Hoàng Thị Nhâm
</t>
  </si>
  <si>
    <t xml:space="preserve">
Nguyễn Mậu Duyên
Trần Quốc Hùng
Nguyễn Hoàng Lan
Võ Đăng Huỳnh Anh
Lê Đình Nhân
</t>
  </si>
  <si>
    <t xml:space="preserve">
Nguyễn Quang Minh
Nguyễn Đại Anh
Hoàng Đắn
Nguyễn Văn Thao
Nguyễn Thị Thảo
Trần Thị Thúy Hằng
Nguyễn Văn Khoa
Hoàng Thị Quỳnh Chi
Trần Thị Vân Nhi
Trần Thiện Phước
</t>
  </si>
  <si>
    <t xml:space="preserve">
Phạm Minh Trường
Nguyễn Thế Hùng
Phan Thị Anh Mai
</t>
  </si>
  <si>
    <t xml:space="preserve">
Nguyễn Thị Kim Thu
Nguyễn Văn Vỹ
Trần Xuân Dật
Dương Thị Thu Hằng
Trương Quang Phới
Võ Thị Trai
Võ Thị Kim Cúc
Võ Thị Ẩn
Dương Thị Ngọc
Lê Thị Hải Quyên
Nguyễn Thị Kim Dung
Lê Viết Nguyên Tuấn
Nguyễn Thị Hải Yến
Trần Thị Thu Hà
Nguyễn Thị Mai Ly
</t>
  </si>
  <si>
    <t xml:space="preserve">
Nguyễn Văn Vỹ
Trần Xuân Dật
Nguyễn Thị Kim Thu
Võ Thị Ẩn
Hoàng Thị Bích Châu
Lê Thị Ly Ly
Nguyễn Thị Mai Ly
Nguyễn Thị Xuân Thảo
Nguyễn Thị Thu Thủy
Nguyễn Thị Hải Yến
Trương Thị Ngọc Diệp
</t>
  </si>
  <si>
    <t xml:space="preserve">
Nguyễn Văn Toàn
Tôn Thất Chiểu
Bạch Thị Thủy
Lê Đức Hy
Nguyễn Anh Đức
Nguyễn Anh Vũ
Hoàng Thị Kim Cúc
Nguyễn Thùy Dung
Nguyễn Thị Hà
Phan Duy Hiền
</t>
  </si>
  <si>
    <t xml:space="preserve">
Tôn Thất Chiểu
Nguyễn Văn Toàn
Hoàng Thanh Phi
Trần Thị Lệ Minh
Đỗ Thị Kim Phương
Trương Nguyễn Khánh Chi
Trương Thị Xuân Thy
Nguyễn Thị Bạch Tuyết
Nguyễn Thị Thiên An
Nguyễn Quang Định
Nguyễn Thị Phương Khuyến
</t>
  </si>
  <si>
    <t xml:space="preserve">
Nguyễn Đức Lợi
Cao Thuyết
Phan Văn Qúy
Nguyễn Văn Hoàng
Nguyễn Văn Khoa                
Thái Văn Hoàng
Trần Hữu Hoài
Nguyễn Dương Vương        
Nguyễn Thị Ngọc Hằng 
Nguyễn Thị Phương Chi
Hồ Lương       
Lê Thị Thủy
</t>
  </si>
  <si>
    <t xml:space="preserve">
Hoàng Thị Minh Trang
Hoàng Đức Tịnh
Trần Thiện Phước
Nguyễn Văn Thao
Đồng Hữu Do
Trần Thị Thu Phi
Hoàng Trung Chính
Nguyễn Thị Hường
Phạm Thị Kiều Loan
Đồng Hữu Hoàng Long
Hoàng Ngọc Thắng
</t>
  </si>
  <si>
    <t xml:space="preserve">
Hoàng Trung Chính
Nguyễn Thị Xuyến
Dương Đức Vũ 
Phan Quang Mỹ 
Đặng QuốcTrưởng
Hoàng Thị Mỹ 
Nguyễn Thị Thu Hà
Hoàng Thị Minh Trang
Hoàng Công Truyện
Lê Thị Duận
Hồ thị Mỹ Lệ
</t>
  </si>
  <si>
    <t xml:space="preserve">
Trần Thiện Phước
Nguyễn Thị Thanh Lệ
Ngô Thị Kim Chi
Nguyễn Thị Tùng
Nguyễn Thị Thu Thủy
Nguyễn Hoàng Lam
Nguyễn Thị Thu
Hoàng Thị Tố Linh
Lê Thị Quý
Hoàng Duy Thành
Nguyễn Khoa Thị Như Ý
</t>
  </si>
  <si>
    <t xml:space="preserve">
Trần Thị Thanh
Trần Văn Danh
Nguyễn Duy Phương
Nguyễn Đức Anh
Lê Thị Bé
Nguyễn Thị Thùy Dương
Nguyễn Thị Oanh
</t>
  </si>
  <si>
    <t xml:space="preserve">
Nguyễn Văn Phú
Phan Thị Liên Hoa
Lê Văn Anh
Lê Thị Qúy
Nguyễn Thị Kim Cương
Trương Thị Liễu
Nguyễn Thị Minh Hương
Trương Thị Dãnh
Trần Thị Thu Hằng
Trần Thị Xuân Thủy
Trần Thị Tuyền
Hồ Văn Phúc
</t>
  </si>
  <si>
    <t xml:space="preserve">
Hoàng Văn Hội
Nguyễn Thị Phương Lan
Võ Thị Hồng Ngân
Tôn Nữ Phương Dung
Hoàng Thị Thu Thương
Nguyễn Quốc Huy
Nguyễn Thị Hằng
Trần Thị Kim Xinh
Tô Thị Mỹ Tâm
</t>
  </si>
  <si>
    <t xml:space="preserve">
Nguyễn Đăng Nguyên
Bùi Minh Bảo
Nguyễn Ngọc Thượt
Châu Văn Hậu
Lê Đình Hùng
Nguyễn Khoa Thanh Sơn
Nguyễn Thị Tuyết Huệ
Nguyễn Huỳnh Nhật Quang
Lê Đình Thống
Huỳnh Trần Hướng Dương
Lê Thị Diễm Thanh
</t>
  </si>
  <si>
    <t xml:space="preserve">
Hoàng Thị Phương Lan
Nguyễn Thị Duwong Hiếu
Nguyễn Thị Hương Giang
Hồ Đắc Mai Hạc
Trần Thanh Bình
Hoàng Minh Châu
</t>
  </si>
  <si>
    <t xml:space="preserve">
Nguyễn Hữu Thám
Phan Thị Thanh Nhàn
Trần Giao
Nguyễn Đăng Lộc
Huỳnh Văn Minh
Nguyễn Duy Phương
Bửu Huyền Hạnh
Nguyễn Thị Hiền
Hồ Thị Thùy Bính
Phan Thị Như Minh
Đoàn Xuân Thìn
Vũ Tuấn Anh
Nguyễn Thị Ni Na
Đoàn Thị Loan
Nguyễn Thị Kim Thái
</t>
  </si>
  <si>
    <t xml:space="preserve">
Vĩnh Thạnh
Lê Văn Tấn
Phạm Thành Phi
Trần Quốc Cường
Ngô Nguyên Vũ
Nguyễn Quốc Huy
Trần Văn Sơn
Trần Thị Mỹ Liên
Nguyễn Thị Ngọc Thanh
Trần Thị Mỹ
Lê Ngọc Quang
Đinh Thị Xuân An
Ly Trần Gặp
Nguyễn Thị Phước Châu
</t>
  </si>
  <si>
    <t xml:space="preserve">
Hoàng Thị Minh Thu
Phạm Thành Phi
Nguyễn Thị Xuân Nhi
Trần Văn Phước
Trần Thị Mỹ Liên
Nguyễn Thị Ngọc Hiền
Nguyễn Thị Hiền
Trần Thanh Bình
Nguyễn thị Mây
</t>
  </si>
  <si>
    <t xml:space="preserve">
Nguyễn Phúc Duy
Hồ Thư
Võ Đại Tự Nhiên
Đinh Thị Thế
Trương Thị Phượng
Ngô Thị Hồng Hạnh
Mai Thị Phương Loan
Đặng Thị Mỹ Châu
Phạm Hữu Phúc
Nguyễn Thị Diệu Hiền
Văn Thị Thanh Hương
</t>
  </si>
  <si>
    <t xml:space="preserve">
Diệp Thị Vân
Nguyễn Hữu Can
Trần Thị Thìn
Trần Thị Hạnh
Nguyễn Thị Lanh
Phạm Thị Thảo
Đào Thị Thu Thủy
Lê Thị Phi
Nguyễn Thị Thùy Trang
Lê Khánh Duy
Lê Viết Vĩ
Nguyễn Thị Thanh Tâm
</t>
  </si>
  <si>
    <t xml:space="preserve">
Hoàng Quốc Khanh
Hồ Thư
Phan Thị Thanh
Nguyễn Thị Thùy Dương 
Lê Thị Hoa Mai 
Nguyễn Thị Phượng 
Nguyễn Văn Cường 
Hoàng Tý 
Lê Thị Vinh
Lương Quang Văn 
Nguyễn Trung Thành 
Nguyễn Minh Việt
</t>
  </si>
  <si>
    <t xml:space="preserve">
Võ Phi Long
Hồ Thư
Lê Thị Ngọc Cẩm
Lê Thị Nhã Ái
Trần Thị Ánh
Nguyễn Thị Thùy My
Nguyễn Thị Kim Ngọc
Võ Thị Tri
Nguyễn Hữu Can
Võ Thị Trung
Nguyễn Thị Việt My
Nguyễn Thị Kiểu
Nguyễn Thị Lan
</t>
  </si>
  <si>
    <t xml:space="preserve">
Lê Xuân Đức
Nguyễn Văn Siêng
Phạm Hữu Tài
Trần Đại Ái
Nguyễn Ngọc Diệu
Phan Thị Thùy Phi
Lê Thị Thu Trang
Nguyễn Anh Tài
La Thành Nhơn
Nguyễn Thị Hồng Dung
Lê Thị Trang
Nguyễn Thị Thủy
Nguyễn Thị Xoa
Lê Thị Na
Lê Thị Phú
Nguyễn Phước Hồng Hà
</t>
  </si>
  <si>
    <t xml:space="preserve">
Đặng Văn Tuấn
Nguyễn Minh Hùng
Hồ Hữu Hoàng
Hoàng Như Dũng
Nguyễn Thị Phượng
Trần Đại Ái
Bùi Dũng
Nguyễn Văn Hữu
Nguyễn Đăng Chương
Trần Văn Lịch
Trần Minh Sự
Trương Ngọc Đăng
Lê Thị Hoa
Đỗ Công Tráng
Đặng Thị Kim Trúc
Lê Thị Phương Chi
Võ Thị Thanh Thúy
Võ Văn Hiếu
Nguyễn Thị Trà Mi
Phan Văn Bá
Nguyễn Thị Ni
</t>
  </si>
  <si>
    <t xml:space="preserve">
Hồ Hữu Hoàng
Đặng Văn Tuấn
Nguyễn Minh Hùng
Nguyễn Văn Hữu
Trương Ngọc Đăng
Trần Minh Sự
Lê Thị Hoa
Đỗ Công Tráng
Lê Thị Phương Chi
Đặng Thị Kim Trúc
Võ Thị Thị Thanh Thúy
Võ Văn Hiếu
Nguyễn Hưởng
Bùi Quang Phước
Võ Thị Hồng Liên
Nguyễn Đăng Chương
Nguyễn Thị Trà Mi
Nguyễn Xuân Sang
Bùi Dũng
</t>
  </si>
  <si>
    <t xml:space="preserve">
Trần Đại Ái
Trương Như Sơn
Hoàng Trọng Quý
Nguyễn Minh Hùng
Đặng Văn Tuấn
Đoàn Quang Huy
Lê Thanh Hà
Lê Văn Bình
Dương Ngọc Khánh
Lê Thị Lành
Hồ Hữu Hoàng
Nguyễn Thị Thu Hồng
Hồ Văn Được
</t>
  </si>
  <si>
    <t xml:space="preserve">
Hoàng Trọng Quý
Nguyễn Thị Kiều Nhi
Trương Như Sơn
Đỗ Thị Kim Na
Trần Đại Ái
Lê Thị Thu Trang
Nguyễn Thị Ngọc
Võ Thị Mỹ
Lê Như Thùy Nhung
Lê Thị Liên
Nguyễn Thị Kim Sương
Nguyễn Thị Thanh Loan
</t>
  </si>
  <si>
    <t xml:space="preserve">
Ngô Viết Sĩ
Dương Quang Minh
Nguyễn Nhật Nam
Trần Phan Quốc Bảo
Trần Đại Ái
Tôn Thất Chiểu
Hoàng Văn Đức
Nguyễn Hoàng Sa
Đỗ Văn Anh
Đoàn Thị Như Ý
Nguyễn Thị Thanh Ánh
Võ Hoàng Anh Thư
</t>
  </si>
  <si>
    <t xml:space="preserve">
Đặng Nguyễn Xuân Quang.
Nguyễn Thị Nhung
 Ngô Đình Sử
 Dương Thế Vinh
Trương Nguyễn Khánh Linh
Cái Nữ Tâm Sương
</t>
  </si>
  <si>
    <t xml:space="preserve">
Phạm Thị Xuân
Trương Đình Khoa
Nguyễn Phương Tuấn
Nguyễn Thị Hậu
Trần Thị Cẩm Vân
Nguyễn Thị Huệ
Nguyễn Thị Hợp
Hà Thị Mộng Thùy
Lê Quang
Trương Thị Quỳnh Anh
</t>
  </si>
  <si>
    <t xml:space="preserve">
Hoàng Thị Lan Hương
Đặng Văn Khánh
Hà Xuân Cử 
Trần Công Dũng
Ngô Thị Thanh Xuân
Lê Thị Kim Chi
Nguyễn Trọng Hiếu
Nguyễn Thị Diễm Hồng
Hoàng Thế Thuận
Hoàng Thị Kim Thanh
Lê Quang Bình
Phan Thị Trâm Anh
Trần Thị Thu Hương
Trần Lê Thùy Linh
Nguyễn Trí
Nguyễn Thị Nga
Bùi Minh Bảo Linh
</t>
  </si>
  <si>
    <t xml:space="preserve">
Nguyễn Trọng Hiếu
Đặng Văn Khánh
Hà Xuân Cử 
Hoàng Thị Lan Hương
Trần Công Dũng
Lê Thị Kim Chi
Nguyễn Thị Diễm Hồng
Hoàng Thị Kim Thanh
Hoàng Thế Thuận
Lê Quang Bình
</t>
  </si>
  <si>
    <t xml:space="preserve">
Nguyễn Tấn Sĩ
Đăng Văn Khánh 
Trần Công Dũng
Lê Anh Toàn
Đặng Thị Minh Hiền
Võ Thị Bạch Nhạn
Nguyễn Thị Nga
</t>
  </si>
  <si>
    <t xml:space="preserve">
Lê Thị Thùy Trang
Hồ Hoàng Phương Thảo
Lương Thanh Sơn
Cao Xuân Hải
Lê Trương Phương Anh
Dương Thị Hồng Nhung
</t>
  </si>
  <si>
    <t xml:space="preserve">
 Phan Đăng Tâm
Lê Trung Quân
Nguyễn Văn Cương
Ngô Thị Trà My
Hồ Bách Thắng
Hồ Thị Huệ
Phạm Thị Thanh Tâm
</t>
  </si>
  <si>
    <t xml:space="preserve">
Nguyễn Văn Cương
Phan Đăng Tâm
Thái Văn Khoa
Phan Văn Quý
Nguyễn Bá Phi Diễn
Trần Thị Thu Hằng
Nguyễn Ngọc Trung
Nguyễn Thị Hoài Phương
</t>
  </si>
  <si>
    <t xml:space="preserve">
Hoàng Văn Thám 
Ngô Văn Dũng 
Đoàn Văn Hiệp 
Nguyễn Quang Phú 
Lê Chiêu Hùng 
Trần Thị Hạnh 
Hoàng Thị Mỹ Thơm
Võ Thị Thu Thủy
</t>
  </si>
  <si>
    <t xml:space="preserve">
Trần Hữu Châu Toàn 
Lê Hữu Huy 
Trần Thị Thảnh 
Huỳnh Thị Phương Nhi 
Nguyễn Thụy Ngọc Quỳnh 
Lê Thị Kiều Oanh 
Phan Thị Ngọc Ánh
Nguyễn Công Sơn
Nguyễn Tá Uý
</t>
  </si>
  <si>
    <t xml:space="preserve">
Trương Văn Hiếu
 Hoàng Thảo Nguyên
Nguyễn Thị Trúc Ly
Trương Thị Thùy Dương 
Nguyễn Thị Thanh Loan 
Dương Thị Lài 
Mai Thị Hoàng Uyên
Nguyễn Thị Thu Thủy
Lê Thị Ngọc Ly
</t>
  </si>
  <si>
    <t xml:space="preserve">
Lê Quang Phú
Hồ Bách Thắng
Nguyễn Thị Hoài Phượng
Trần Ngọc Lánh
Nguyễn Cao Vĩnh Uyên
Trần Thị Phan
Lê Đức Quý
Hồ Thị Huệ
Trần Thị Bích Thủy
Mai Thị Sữa
Dương Đình Quang Duy
Tân Thiên Liêm
Lê Minh Nương
Nguyễn Thị Chưng
Lê Thị Khánh
Phạm Trường Giang.
</t>
  </si>
  <si>
    <t xml:space="preserve">
Hồ Bách Thắng
Nguyễn Thành Long
Hà Thị Sang
Trần Văn Tâm
Hồ Thị Huệ
Hồ Thanh Lệ
Trần Công Dũng
Võ Văn Hoành
Nguyễn Ngọc Thanh
Nguyễn Văn Thanh
Trần Anh Quyết
Nguyễn thị Hoài Phượng
Trần Thuấn
Dương Minh Trí
Lê Minh Nương
</t>
  </si>
  <si>
    <t xml:space="preserve">
Hồ Thị Huệ
Hồ Bách Thắng
Mai Thị Sữa
Nguyễn Văn Thứ
Phạm Văn Trung
Lê Hoàng An
Dương Văn Phước
Nguyễn Thị Thúy Hà
Nguyễn Thị Xuân Tình
Lê Thị Hồng Nga
Phan Thị Thơi
Hà Thị Sang
Lê Thị Bích Liên
Châu Thị Thiện
</t>
  </si>
  <si>
    <t xml:space="preserve">
Nguyễn Công Ngãi
Dương Thị Hà
Lê Quang Đoàn
Nguyễn Thái Long
La Vĩnh Cường
Nguyễn Văn Hàng
Trần Thị Trang
Lê Thị Xuân
Nguyễn Thị Ánh Nhật
Nguyễn Thanh Hải
Nguyễn Thị Minh Tầm
Đặng Xuân Tùng
Nguyễn Thị Linh
Phạm Thị Thanh Hương
Trương Thị Thu Hoài
</t>
  </si>
  <si>
    <t xml:space="preserve">
Trần Công Chính
Nguyễn Quang Hiền
Lê Thanh Hải
Lê Quang Đoàn
Trần Thị Ngọc Hân
Phạm Thị Hồng Nhung
Đặng Văn Thân
Phan Vĩnh Đức
Trương Quang Định
Nguyễn Thị Kim
Nguyễn Mạnh Hà
Dương Thị Hiền
Trần Thị Lý
Trương Thị Trân Châu
Phạm Thị Như Ngọc
</t>
  </si>
  <si>
    <t xml:space="preserve">
Hoàng Thị Giang
Nguyễn Thái Long
La Vĩnh Cường
Nguyễn Văn Trình
Phạm Thị Thanh Hương
Hồ Thị Sửu
Hồ Việt Khánh
Cao Thị Lan Anh
Nguyễn Mạnh Hà
Phan Vĩnh Đức
Phạm Thị Hồng Nhung
Nguyễn Thị Như Hoa
Hà Thị Huệ
Nguyễn Thị Kim
</t>
  </si>
  <si>
    <t xml:space="preserve">
Nguyễn Lê Tâm
Trần Thị Ngọc
Lê Quang Phú
Thân Nguyên Tám 
Thân Thị Mỹ Dung
Lý Văn Sơn
Đoàn Chí Hiền
Nguyễn Văn Mỹ
Lê Xuân Kỳ
Phan Thị Diễm Ly
Bùi Thị Kiều Linh
Trần Thị Thu Hằng
Lê Tấn Trai
Lê Hoàng Phú
Lê Thị Lệ Thủy
</t>
  </si>
  <si>
    <t xml:space="preserve">
Hồ Văn Tuấn
Nguyễn Ngọc Diễn
Trần Thị Kim Phố
Dương Xuân Hồng
Huỳnh Trường Ngọ
Võ Đông Nhật
Nguyễn Thị Thủy
Trương Thị Lan Hương
Lê Viết Thận
</t>
  </si>
  <si>
    <t xml:space="preserve">
Lý Văn Sơn
Lê Hữu Sơn
Đoàn  Chí Hiền
Nguyễn Văn Mỹ
Thân Thị Mỹ Dung
Lê Văn Vinh
Nguyễn Chí Hùng
Hoàng Thị Kim Thư
Bùi Thị Kiều Linh
Phan Minh Nhân
Phùng Thị Bảo Châu
Trần Hoàng Thảo Ly
Trương Thị Mỹ Thanh
Đào Thị Thanh Vân
Phan Thị Diễm Ly
Hồ Bách
</t>
  </si>
  <si>
    <t xml:space="preserve">
Đoàn Chí Hiền
Nguyễn Lê Tâm
Lý Văn Sơn
Lê Xuân Kỳ
Lê Hiệp
Đặng Văn Hướng
Nguyễn Văn Mỹ
Bùi Thị Kiều Linh
Phan Minh Nhân
Hoàng Thị Kim Thư
Hoàng Đức Thanh
Hoàng Phương Nhung
Trần Thị Khánh Linh
Phan Thị Diễm Ly
</t>
  </si>
  <si>
    <t xml:space="preserve">
Lê Hữu Sơn
Trần Thị Ngọc
Phan Trung Tiến
Phùng Thị Bảo Châu
Thân Thị Mỹ Dung
Phạm Hoàng Ngọc Yến
Nguyễn Văn Minh
Hoàng Thị Hiền Trang
Châu Văn Thức
Trương Thị Mỹ Thanh
Lê Hiệp
Hoàng Đức Thanh
Dương Đình Phê
Nguyễn Thị Mai Phương
Trần Thị Thu Hằng
Trần Thị Hiếu
</t>
  </si>
  <si>
    <t xml:space="preserve">
Đỗ Thị Hương Giang
Lê Khắc Thu
Trần Văn Tuyến
Hồ Thị Thanh Nga
Lê Thị My Na
Trần Thị Thạnh
Nguyễn Ngọc Chung
Nguyễn Thị Thu Lộc
Trần Thị Hương
Lê Thị Bé
Huỳnh Thị Huề
Trịnh Thị Bích Hồng
Nguyễn Thị Kim Lành
Nguyễn Thị Mai
Nguyễn Thị Thanh Quế
Lê Thị Hồng
Trần Thị Lượm
Nguyễn Thị Nhàn
Nguyễn Tiến Thành
</t>
  </si>
  <si>
    <t xml:space="preserve">
Ngô Huyền Hà Uyên
Đỗ Hữu Nghĩa
Trần Đoàn
Dương Thị Tuyết Minh
Nguyễn Thị Ái Phước
Trần Thị Hoa
Nguyễn Thị Bảo Ngọc
Tôn Nữ Thị Ngại
Nguyễn Thị Tố Trinh
Nguyễn Thị Ngọc Trai
</t>
  </si>
  <si>
    <t xml:space="preserve">
Nguyễn Thị Thu
Hà Văn Tịnh
Nguyễn Lợi
Bùi Khắc Sơn Dương
Nguyễn Thị Thanh Nhàn
Lê Thị Kim Oanh
Trần Thị Thùy Ninh
</t>
  </si>
  <si>
    <t xml:space="preserve">
Phạm Thị Đoan Trang
Lê Viết Cường
Nguyễn Thị Bích Huyền
Huỳnh Trai
Nguyễn Thị Huê
Trương Ngọc Bảo Nhi
Phan Thị Hoài Phương
Dương Thị Ngọc Bích
Trần Văn Tuyến
Trịnh Thị Bích Hồng
</t>
  </si>
  <si>
    <t xml:space="preserve">
Trương Trần Bảo Châu
Trần Văn Chương
Nguyễn Đình Lập
Phạm Văn Thắng
Nguyễn Thanh Hòa
Trần Thị Thảo Nguyên
Võ Thị Cẩm Nhung
Huỳnh Văn Trung
Võ Thị Dạ Thảo
Võ Thị Phương Thảo
Trần Thị Việt Ni
</t>
  </si>
  <si>
    <t xml:space="preserve">
Hoàng Nguyễn Thanh Bình
Lê Quang Đảng
Phan Văn Minh
Văn Viết Vũ
Tôn nữ Thùy Ái Lành
Trần Quốc Thiện
Trần Thị Ánh Nguyệt
Hoàng Thị Hiền
Văn thị Xuân An
Phạm Thị Kiều Nhi
Trần Thị Việt Ni
</t>
  </si>
  <si>
    <t xml:space="preserve">
Phan văn Minh
Hoàng nguyễn Thanh Bình
Ngô Hưng
Văn Viết Vũ
Hồ Ngọc Huy
Trần Quốc Thiện
Trần Thị Ánh Nguyệt
Huỳnh Văn Tùng
Văn Thị Xuân An
Phạm Thị Kiều Nhi
Cái Thị Bình
</t>
  </si>
  <si>
    <t xml:space="preserve">
Nguyễn Đình Lập
Lê Quang Đảng
Nguyễn Thị Tú Oanh
Tôn Nữ Thùy Ái Lành
Hoàng Nguyễn Thanh Bình
Phan Văn Minh
Nguyễn Thị Tuyết
Phạm Xuân Kiển
Lê Thịnh Trị
Hồ Ngọc Huy
Trần Quốc Thiện
Huỳnh Minh Châu
Nguyễn Thị Hoài Thanh
Cái Công Thạch
</t>
  </si>
  <si>
    <t xml:space="preserve">
Lê Quang Đảng
Nguyễn Đình Lập
Ngô Hưng
Hoàng Nguyễn Thanh Bình
Phan Văn Minh
Nguyễn Thị Tuyết
Văn Viết Vũ
Nguyễn Thị Thu
Cái Thị Bình
Trần Quốc Thiện
Hoàng Thị Hiền
Trần Thị Ánh Nguyệt
Huỳnh Văn Tùng
Nguyễn Thị Hà
</t>
  </si>
  <si>
    <t xml:space="preserve">
Nguyễn Đình Hùng
Nguyễn Văn Quang
Nguyễn Thị Thúy
Võ Thị Như hảo
Lê Thị Kim Oanh
Nguyễn Thị Hương
Huỳnh Minh Châu
Lâm huỳnh Minh Trang
Phạm Văn Lợi
Võ Thị thanh Thúy
Nguyễn Đình Hiền
Lê Khắc Thu
Nguyễn Thị Thanh Thủy
Trịnh Đình Thủy
</t>
  </si>
  <si>
    <t xml:space="preserve">
Lê Đình Huệ
Trần Bùi
Phan Thị Thùy Trang 
Lê Thị Nhi
Nguyễn Văn Bằng Hải
Trần Thị Thùy Trang
Trần Thị Diệu Hiền
</t>
  </si>
  <si>
    <t xml:space="preserve">
Nguyễn Đình Khoa
Nguyễn Văn Phú
Đoạn Văn Hùng
Hồ Duy Hải
Cao Ngọc Thắng
</t>
  </si>
  <si>
    <t xml:space="preserve">
Pham Thị Ni 
HuỳNh Thị Kim Ngân
Nguyễn Thị Thủy Tiên
Võ Thị Linh
Nguyễn Thị Yến
Phạm Thanh Huyền
Nguyễn Thanh Phương Thảo
Lê Thị An Trâm
Nguyễn Thị Hoài
Trần Thị Minh Tâm
Đỗ Thị Hải
Nguyễn Thị Hoài nhi
Lê Thị Phương Nhi
Nguyễn Thị Hưởng
Trương Thị Thu Hà
Võ Thị Hương
</t>
  </si>
  <si>
    <t xml:space="preserve">
Nguyễn Khắc Trinh 
Nguyễn Thị Tuyến
Võ Thị Thuyết
Lê Thị Bảo Vy
Trần Văn Thành
Bùi Thị Duyên
Bùi Thị Hương
Nguyễn Thị Như Linh
Võ Thị Nỡ
Hoàng Văn Chương
Võ Văn Tài
</t>
  </si>
  <si>
    <t xml:space="preserve">
Võ Văn Tài 
Đặng Thị Thu Thúy
Nguyễn Cang Cường
Lê Thị Bảo Vy
Trần Văn Thành
Nguyễn Thị Mỹ Hạnh
Hoàng Văn Chương
Nguyễn Thị Lài
Lê Thị Nhã Phương
Nguyễn Khắc Trinh
Nguyễn Thị Hương
</t>
  </si>
  <si>
    <t xml:space="preserve">
Nguyễn Đức Hoàng
Hoàng Hữu Nam
Lê Thanh Hải 
Văn Đức Cường
Phan Quốc Dũng 
Lê Trọng Chiểu
Bùi Văn Hướng 
Hà Thúc Khánh 
Nguyễn Hữu Khánh Thiện 
Nguyễn Đức Hưng
Trần Thị Thu Sương 
Tăng Thị Cẩm Tú 
Trần Thị Thủy 
Phan Thị Thúy Nhiên 
Nguyễn Thị Hiền
Ngô Hữu Hóa
 Nguyễn Thị Thắm
Hoàng Thị Mỹ Linh
Vương Dũng
Hoàng Thị Thu Ngân
</t>
  </si>
  <si>
    <t xml:space="preserve">
Phan Quốc Dũng
Trần Bùi
 Nguyễn Đức Hoàng
Nguyễn Hà Nhật Linh
 Hà Thúc Khánh
 Ngô Quang Hải
 Văn Đức Cường
Nguyễn Thanh Nam
 Nguyễn Anh Huy
 Hoàng Thị Minh Thư
 Phan Văn Cường
 Nguyễn Thị Ngọc Ánh
Hoàng Xuân Thắng
Lê Văn Đức
Trương Thanh Bình
Trần Nguyễn Thị Kim Ngân
Lê Thị Hòa
Nguyễn Thị Hoài Trang
Nguyễn Thị Diệu Huyền
Hoàng Thị Ngọc Thủy
Tăng Thị Cẩm Tú
Hoàng Thị Mỹ Linh
Nguyễn Thị Thắm
Vương Dũng
Nguyễn Thị Ngọc
Cái Nam Quốc
Thân Thị Thùy An
Phạm Thị Hương
</t>
  </si>
  <si>
    <t xml:space="preserve">
Lê Quang Hoàng
Lê Đức Thịnh
Nguyễn Quốc Phòng
Đinh Tiên Hoàn
Nguyễn Thị Cam
Hoàng Thị Ngọc Trâm
Nguyễn Thị Linh Đa
Lê Thị Hoài
Hoàng Nữ Thu San
Nguyễn Tú
Ngô Thanh Tài
Châu Văn Tân
Lê Quang Tuấn
Phan Văn Phi
</t>
  </si>
  <si>
    <t xml:space="preserve">
Dương Tôn Nữ Mộc Đức.
Hoàng Nhật. 
Lê Phan Cát Tiên.
Võ Thị Thu Huyền. 
Trần Thị Như ý. 
Đào Thị Mỹ Nhung. 
Nguyễn Thị Hải.
Dương Thị Cẩm Tú.
Nguyễn Thị Thùy Trang.
Võ Thị Thu Vân. 
Phan Thị Hiếu. 
Nguyễn Thị Kim Loan. 
Trần Thị Lý
</t>
  </si>
  <si>
    <t xml:space="preserve">
Phạm Hữu Nhân. 
Trần Quốc Hùng . 
Trương Đình Hải.
Hoàng Thị Kim Lan. 
Hoàng Hạ Long. 
Hố Thị Thúy Loan.
Nguyễn thị Quý Hòa. 
Võ Thị Ngọc Khuê. 
Nguyễn Thị Lan Hương. 
Đặng Thị Thúy Vân
</t>
  </si>
  <si>
    <t xml:space="preserve">
Trương Đình Hải.
Trần Quốc Hùng . 
Nguyễn Vũ Nhật Chi. 
Phạm Hữu Nhân. 
Nguyễn Đức Quý. 
Võ Văn Minh Quang. 
Đặng Văn Tín.
Trần Quốc Xuân. 
Dương Tôn Nữ Mộc Đức
Nguyễn Thị Kim Ngân
Hoàng Thị Chi. 
Đoàn Thị Thanh Lan.
</t>
  </si>
  <si>
    <t xml:space="preserve">
Phan Thị Thùy Dương. 
Lê Diên Diễn. 
Trần Thị Như Lang. 
Phạm Như Minh. 
Huỳnh Thị Hiếu. 
Phan Hàn Thư. 
Đỗ ThịTơ. 
Nguyễn Thị Lan Hương. 
Nguyễn Xuân Hà. 
Trương Như Ý. 
Nguyễn Thị Thanh Huyền. 
Hoàng Thị Yến Linh. 
Trần Thị Ngọc Yến.
</t>
  </si>
  <si>
    <t xml:space="preserve">
Huỳnh Công Minh
Văn Thị Thanh Vân
Trần Đức Sáo
Lê Thị Phương
Nguyễn Thị Thanh Hải
Lê Viết Khâm
Hồ Thúy Mai
Huỳnh Thế Thiện Giác
Huỳnh Thị Sáu
Nguyễn Thị Thanh Thúy
</t>
  </si>
  <si>
    <t xml:space="preserve">
Nguyễn Lê Thanh Hải
Lê Đông
Nguyễn Văn Quý
Nguyễn Thị Liên Hồng
Nguyễn Đắc Hanh
Văn Thị Thu Hương
Nguyễn Thanh Huy
Hoàng Thị Ngọc Trâm
Lê Thị Kiều Phương
</t>
  </si>
  <si>
    <t xml:space="preserve">
Trương Linh
Nguyễn Văn Quý
Văn Thị Thu Hương
Lê Thị Kiều Phương
Nguyễn Thị Liên Hồng
Nguyễn Phương Dung
Đỗ Thị Hiếu
Bùi Thị Thanh Huyền
Nguyễn Lê Thanh Hải
</t>
  </si>
  <si>
    <t xml:space="preserve">
Trần Thị Thu Hương
Phan thị Như Ngọc
Nguyễn Văn Hà
Trương Thị Hồng Kiều
Hoàng Thị Oanh
Nguyễn Thị Mùi
Trương Thị Ngọc Mận
Lê Thị Thu Hương
Hoàng Thị Chanh
Lê Trần Hoài Thư
Ngô Thị Uyển Nhi
Hoàng Thị Kim Liên
Nguyễn Thị Thanh Nga.
</t>
  </si>
  <si>
    <t xml:space="preserve">
Võ Đức Bảo
Lê Viết Bắc
Hồ Thị Vui
Dương Hải Nam
Mai Thế Dũng
</t>
  </si>
  <si>
    <t xml:space="preserve">
Nguyễn Khoa Nguyên
Lê Văn Lượng
Trần Thị Thu Minh
Trần Thị Mỹ Hạnh
Nguyễn Thị Ngọc Hà
Hoàng Thị Mỹ
Nguyễn Văn Quang
Hoàng Thị Mỹ Linh
Võ Thị Hồng Hạnh
Lê Đình Nhân
</t>
  </si>
  <si>
    <t xml:space="preserve">
Võ Đăng Huỳnh Anh
Dương Quang Minh
Nguyễn Phương Tuấn
Phạm Thị Xuân
Nguyễn Thị Hợp
Lương Văn Định
Hoàng Thanh Cẩn
Võ Truyền
Nguyễn Thị Cúc
Đặng Công Hưng
</t>
  </si>
  <si>
    <t xml:space="preserve">Tính cấp thiết: Đề tài có tính thực tiển
Thể thức trình bày: Lưu ý chính tả.
Phương pháp và nội dung nghiên cứu: Khi đánh giá liên quan, 
cần trình bày biểu đồ
tương quan và hệ số
tương quan r
Đạt MT nghiên cứu  </t>
  </si>
  <si>
    <t>Năm thực hiện</t>
  </si>
  <si>
    <t>Mã Đề tài</t>
  </si>
  <si>
    <t>BÁO CÁO TỔNG HỢP KẾT QUẢ PHẢN BIỆN ĐỀ TÀI VÀ SÁNG KIẾN KỸ THUẬT 
ĐẠT ĐÃ TRÌNH HỘI ĐỒNG KHOA HỌC KỸ THUẬT CỦA NGÀNH NĂM 2016</t>
  </si>
  <si>
    <t>Trần Sĩ Phước
Tống Ngô Như Quý
Nguyễn Thị Như Trang</t>
  </si>
  <si>
    <t>Nguyễn Hoàng Dạ Hợp
Lê Quý Thảo
Trần Văn Dũng
Hồ Thị Hạnh
Võ Đăng Tuấn 
Nguyễn Thị Minh Hương
Võ Thị Như Quỳnh
Vũ Thị Ngọc Mỹ
Nguyễn Thị Kim Nhàn
Tống Thị Lộc
La Thị Hoài Ly
Trần Thị Thu
Nguyễn Thị Phượng
Lê Huy Đài
Đặng Vui
Nguyễn Văn An Nhơn</t>
  </si>
  <si>
    <t>Trương Thị Thu Hà
Nguyễn Hữu Thám
Lê Chí Thuần
Cao Tâm Hiền
Bùi Uyên Thi</t>
  </si>
  <si>
    <t xml:space="preserve">
Nguyễn Trọng Chương
Nguyễn Quang Hiền
Nguyễn Thanh Sơn
Phạm Minh Trường
Nguyễn Thái Long
Trương Thị Hương Giang
Trần Thị Ngọc Hân
Nguyễn Thị Ngọc Anh
Phạm Duy Duẩn
Trương Quang Định
Lê Thị Nhung</t>
  </si>
  <si>
    <t xml:space="preserve">
Hoàng Thị Ý Nhi
Nguyễn Quang Hiền
Đoàn Thị Minh Xuân
Nguyễn Thị Hải Đường
Trần Thị Ánh Hồng
Trần Thị Trang
Phạm Duy Duẩn
Trương Đức Minh
Nguyễn Văn Hàng
Dương Thị Hiền
Nguyễn Thị Linh</t>
  </si>
  <si>
    <t xml:space="preserve">Võ Thị Ẩn
Trần Xuân Dật
Trương Quang Phới
Nguyễn Thị Ngọc Hải
Võ Thị Kim Cúc
Võ Thị Kim Phượng
Lê Thị Tâm Phúc
Lê Thị Trường
Nguyễn Thị Kim Thu
Bùi Thị Linh
Hoàng Thị Bích Châu
Huỳnh Thị Hiền
Nguyễn Thị Cẩm Nhung
Trần Thị Kim Lai
</t>
  </si>
  <si>
    <t xml:space="preserve">Phạm Hữu Hiền
Võ Đại Tự Nhiên
Huỳnh Bá Hiếu
Ngô Hữu Luận
Hoàng Thị Kim Yến
Nguyễn Văn Vương
Huỳnh Ngọc Ân
Hoàng Thị Thu Xuân
Nguyễn Phú
Nguyễn Thị Bích Ngọc
Trần Thị Phương Lan
Võ Thị Châu Thanh
Hồ Thị Thi
Lê Thị Ly Ly
Đặng Thị Hoàng Phương
Hồ Vĩnh Điền
Lê Phạm Tố Trâm
</t>
  </si>
  <si>
    <t xml:space="preserve">
Nguyễn Đào
Nguyễn Nam Hùng
Lê Viết Bắc
Nguyễn Đắc Ngọc
Nguyễn Nhật Nam
Lê Thị Ngọc Lan
Trần Đức Sáo
Nguyễn Tấn Tâm
Trần Phan Quốc Bảo
Đặng Thị Quỳnh Trang
Dương Thị Phương Thảo
Phạm Huy Quốc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</si>
</sst>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0"/>
    <numFmt numFmtId="178" formatCode="#,##0.000"/>
  </numFmts>
  <fonts count="64">
    <font>
      <sz val="12"/>
      <color theme="1"/>
      <name val="Times New Roman"/>
      <family val="2"/>
    </font>
    <font>
      <sz val="12"/>
      <color indexed="8"/>
      <name val="Times New Roman"/>
      <family val="2"/>
    </font>
    <font>
      <sz val="8"/>
      <name val="Times New Roman"/>
      <family val="2"/>
    </font>
    <font>
      <sz val="8"/>
      <color indexed="8"/>
      <name val="Times New Roman"/>
      <family val="2"/>
    </font>
    <font>
      <b/>
      <sz val="8"/>
      <name val="Times New Roman"/>
      <family val="2"/>
    </font>
    <font>
      <b/>
      <sz val="8"/>
      <color indexed="8"/>
      <name val="Times New Roman"/>
      <family val="2"/>
    </font>
    <font>
      <b/>
      <i/>
      <sz val="8"/>
      <color indexed="9"/>
      <name val="Times New Roman"/>
      <family val="2"/>
    </font>
    <font>
      <sz val="9"/>
      <name val="Tahoma"/>
      <family val="2"/>
    </font>
    <font>
      <b/>
      <sz val="9"/>
      <name val="Tahoma"/>
      <family val="2"/>
    </font>
    <font>
      <b/>
      <sz val="8"/>
      <color indexed="9"/>
      <name val="Times New Roman"/>
      <family val="2"/>
    </font>
    <font>
      <b/>
      <sz val="8"/>
      <color indexed="10"/>
      <name val="Times New Roman"/>
      <family val="2"/>
    </font>
    <font>
      <u val="single"/>
      <sz val="8"/>
      <name val="Times New Roman"/>
      <family val="2"/>
    </font>
    <font>
      <sz val="8"/>
      <name val="Times"/>
      <family val="2"/>
    </font>
    <font>
      <sz val="7"/>
      <name val="Times New Roman"/>
      <family val="2"/>
    </font>
    <font>
      <b/>
      <sz val="13"/>
      <color indexed="8"/>
      <name val="Times New Roman"/>
      <family val="2"/>
    </font>
    <font>
      <b/>
      <i/>
      <sz val="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color indexed="10"/>
      <name val="Times New Roman"/>
      <family val="2"/>
    </font>
    <font>
      <b/>
      <sz val="8"/>
      <color indexed="60"/>
      <name val="Times New Roman"/>
      <family val="2"/>
    </font>
    <font>
      <sz val="10"/>
      <color indexed="8"/>
      <name val="Times New Roman"/>
      <family val="2"/>
    </font>
    <font>
      <sz val="10"/>
      <color indexed="8"/>
      <name val="Times"/>
      <family val="2"/>
    </font>
    <font>
      <b/>
      <sz val="14"/>
      <color indexed="8"/>
      <name val="Times New Roman"/>
      <family val="2"/>
    </font>
    <font>
      <sz val="8"/>
      <name val="Segoe U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8"/>
      <color rgb="FFFF0000"/>
      <name val="Times New Roman"/>
      <family val="2"/>
    </font>
    <font>
      <b/>
      <sz val="8"/>
      <color theme="5" tint="-0.24997000396251678"/>
      <name val="Times New Roman"/>
      <family val="2"/>
    </font>
    <font>
      <b/>
      <sz val="8"/>
      <color rgb="FFFF0000"/>
      <name val="Times New Roman"/>
      <family val="2"/>
    </font>
    <font>
      <sz val="10"/>
      <color theme="1"/>
      <name val="Times New Roman"/>
      <family val="2"/>
    </font>
    <font>
      <sz val="10"/>
      <color theme="1"/>
      <name val="Times"/>
      <family val="2"/>
    </font>
    <font>
      <b/>
      <sz val="14"/>
      <color theme="1"/>
      <name val="Times New Roman"/>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rgb="FF00B0F0"/>
        <bgColor indexed="64"/>
      </patternFill>
    </fill>
    <fill>
      <patternFill patternType="solid">
        <fgColor rgb="FFFFFF00"/>
        <bgColor indexed="64"/>
      </patternFill>
    </fill>
    <fill>
      <patternFill patternType="solid">
        <fgColor indexed="13"/>
        <bgColor indexed="64"/>
      </patternFill>
    </fill>
    <fill>
      <patternFill patternType="solid">
        <fgColor indexed="1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dotted"/>
    </border>
    <border>
      <left style="thin"/>
      <right style="thin"/>
      <top style="thin"/>
      <bottom style="dotted"/>
    </border>
    <border>
      <left style="thin"/>
      <right style="thin"/>
      <top style="dashed"/>
      <bottom style="dashed"/>
    </border>
    <border>
      <left style="thin"/>
      <right style="thin"/>
      <top style="thin"/>
      <bottom style="thin"/>
    </border>
    <border>
      <left style="thin"/>
      <right>
        <color indexed="63"/>
      </right>
      <top style="dotted"/>
      <bottom style="dotted"/>
    </border>
    <border>
      <left style="thin"/>
      <right style="thin"/>
      <top style="thin"/>
      <bottom style="dashed"/>
    </border>
    <border>
      <left style="thin"/>
      <right style="thin"/>
      <top style="dashed"/>
      <bottom style="thin"/>
    </border>
    <border>
      <left style="thin"/>
      <right style="thin"/>
      <top>
        <color indexed="63"/>
      </top>
      <bottom style="dashed"/>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1" fillId="31" borderId="7" applyNumberFormat="0" applyFont="0" applyAlignment="0" applyProtection="0"/>
    <xf numFmtId="0" fontId="54" fillId="26"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8">
    <xf numFmtId="0" fontId="0" fillId="0" borderId="0" xfId="0" applyAlignment="1">
      <alignment/>
    </xf>
    <xf numFmtId="0" fontId="3"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5" fillId="0" borderId="0" xfId="0" applyFont="1" applyBorder="1" applyAlignment="1">
      <alignment wrapText="1"/>
    </xf>
    <xf numFmtId="0" fontId="5" fillId="0" borderId="0" xfId="0" applyFont="1" applyAlignment="1">
      <alignment wrapText="1"/>
    </xf>
    <xf numFmtId="0" fontId="3" fillId="0" borderId="0" xfId="0" applyFont="1" applyBorder="1" applyAlignment="1" applyProtection="1">
      <alignment/>
      <protection locked="0"/>
    </xf>
    <xf numFmtId="0" fontId="3" fillId="0" borderId="0" xfId="0" applyFont="1" applyAlignment="1" applyProtection="1">
      <alignment/>
      <protection locked="0"/>
    </xf>
    <xf numFmtId="0" fontId="3" fillId="0" borderId="0" xfId="0" applyFont="1" applyFill="1" applyBorder="1" applyAlignment="1" applyProtection="1">
      <alignment/>
      <protection locked="0"/>
    </xf>
    <xf numFmtId="0" fontId="3" fillId="0" borderId="0" xfId="0" applyFont="1" applyFill="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xf>
    <xf numFmtId="0" fontId="3" fillId="0" borderId="0" xfId="0" applyFont="1" applyBorder="1" applyAlignment="1">
      <alignment/>
    </xf>
    <xf numFmtId="0" fontId="6" fillId="32" borderId="10" xfId="0" applyFont="1" applyFill="1" applyBorder="1" applyAlignment="1" applyProtection="1">
      <alignment horizontal="center" vertical="center" wrapText="1"/>
      <protection locked="0"/>
    </xf>
    <xf numFmtId="0" fontId="6" fillId="32" borderId="11" xfId="0" applyFont="1" applyFill="1" applyBorder="1" applyAlignment="1" applyProtection="1">
      <alignment horizontal="center" vertical="center" wrapText="1"/>
      <protection locked="0"/>
    </xf>
    <xf numFmtId="0" fontId="2" fillId="33" borderId="0" xfId="0" applyFont="1" applyFill="1" applyBorder="1" applyAlignment="1" applyProtection="1">
      <alignment/>
      <protection locked="0"/>
    </xf>
    <xf numFmtId="0" fontId="2" fillId="33" borderId="0" xfId="0" applyFont="1" applyFill="1" applyAlignment="1" applyProtection="1">
      <alignment/>
      <protection locked="0"/>
    </xf>
    <xf numFmtId="0" fontId="2" fillId="0" borderId="12" xfId="0" applyFont="1" applyFill="1" applyBorder="1" applyAlignment="1" applyProtection="1">
      <alignment horizontal="justify" vertical="center" wrapText="1"/>
      <protection locked="0"/>
    </xf>
    <xf numFmtId="0" fontId="2" fillId="0" borderId="12" xfId="0" applyFont="1" applyFill="1" applyBorder="1" applyAlignment="1">
      <alignment horizontal="justify" vertical="center" wrapText="1"/>
    </xf>
    <xf numFmtId="0" fontId="58" fillId="0" borderId="12" xfId="0" applyFont="1" applyFill="1" applyBorder="1" applyAlignment="1" applyProtection="1">
      <alignment horizontal="justify" vertical="center" wrapText="1"/>
      <protection locked="0"/>
    </xf>
    <xf numFmtId="0" fontId="2" fillId="0" borderId="12" xfId="0" applyFont="1" applyFill="1" applyBorder="1" applyAlignment="1" applyProtection="1">
      <alignment horizontal="justify" vertical="center" wrapText="1"/>
      <protection locked="0"/>
    </xf>
    <xf numFmtId="0" fontId="2" fillId="0" borderId="12" xfId="0" applyFont="1" applyFill="1" applyBorder="1" applyAlignment="1" applyProtection="1">
      <alignment horizontal="justify" vertical="center" wrapText="1"/>
      <protection locked="0"/>
    </xf>
    <xf numFmtId="0" fontId="15" fillId="34" borderId="13" xfId="0" applyFont="1" applyFill="1" applyBorder="1" applyAlignment="1" applyProtection="1">
      <alignment horizontal="center" vertical="center" wrapText="1"/>
      <protection locked="0"/>
    </xf>
    <xf numFmtId="0" fontId="15" fillId="34" borderId="13" xfId="0" applyFont="1" applyFill="1" applyBorder="1" applyAlignment="1" applyProtection="1">
      <alignment horizontal="left" vertical="center" wrapText="1"/>
      <protection locked="0"/>
    </xf>
    <xf numFmtId="0" fontId="3" fillId="0" borderId="14" xfId="0" applyFont="1" applyBorder="1" applyAlignment="1">
      <alignment horizontal="center" vertical="center"/>
    </xf>
    <xf numFmtId="0" fontId="2" fillId="33" borderId="14" xfId="0" applyFont="1" applyFill="1" applyBorder="1" applyAlignment="1">
      <alignment horizontal="center" vertical="center"/>
    </xf>
    <xf numFmtId="0" fontId="2" fillId="0" borderId="15" xfId="0" applyFont="1" applyFill="1" applyBorder="1" applyAlignment="1" applyProtection="1">
      <alignment horizontal="justify" vertical="center" wrapText="1"/>
      <protection locked="0"/>
    </xf>
    <xf numFmtId="0" fontId="2" fillId="0" borderId="15" xfId="0" applyFont="1" applyFill="1" applyBorder="1" applyAlignment="1">
      <alignment horizontal="justify" vertical="center" wrapText="1"/>
    </xf>
    <xf numFmtId="3" fontId="2" fillId="0" borderId="15" xfId="0" applyNumberFormat="1" applyFont="1" applyFill="1" applyBorder="1" applyAlignment="1" applyProtection="1">
      <alignment horizontal="justify" vertical="center" wrapText="1"/>
      <protection locked="0"/>
    </xf>
    <xf numFmtId="0" fontId="2" fillId="0" borderId="15" xfId="0" applyFont="1" applyFill="1" applyBorder="1" applyAlignment="1" applyProtection="1">
      <alignment horizontal="justify" vertical="center" wrapText="1"/>
      <protection/>
    </xf>
    <xf numFmtId="0" fontId="11" fillId="0" borderId="15" xfId="53" applyFont="1" applyFill="1" applyBorder="1" applyAlignment="1" applyProtection="1">
      <alignment horizontal="justify" vertical="center" wrapText="1"/>
      <protection locked="0"/>
    </xf>
    <xf numFmtId="3" fontId="2" fillId="0" borderId="12" xfId="0" applyNumberFormat="1" applyFont="1" applyFill="1" applyBorder="1" applyAlignment="1" applyProtection="1">
      <alignment horizontal="justify" vertical="center" wrapText="1"/>
      <protection locked="0"/>
    </xf>
    <xf numFmtId="0" fontId="2" fillId="0" borderId="12" xfId="0" applyFont="1" applyFill="1" applyBorder="1" applyAlignment="1" applyProtection="1">
      <alignment horizontal="justify" vertical="center" wrapText="1"/>
      <protection/>
    </xf>
    <xf numFmtId="0" fontId="11" fillId="0" borderId="12" xfId="53" applyFont="1" applyFill="1" applyBorder="1" applyAlignment="1" applyProtection="1">
      <alignment horizontal="justify" vertical="center" wrapText="1"/>
      <protection locked="0"/>
    </xf>
    <xf numFmtId="0" fontId="2" fillId="0" borderId="12" xfId="0" applyNumberFormat="1" applyFont="1" applyFill="1" applyBorder="1" applyAlignment="1" applyProtection="1">
      <alignment horizontal="justify" vertical="center" wrapText="1"/>
      <protection locked="0"/>
    </xf>
    <xf numFmtId="0" fontId="13" fillId="0" borderId="12" xfId="0" applyNumberFormat="1" applyFont="1" applyFill="1" applyBorder="1" applyAlignment="1" applyProtection="1">
      <alignment horizontal="justify" vertical="center" wrapText="1"/>
      <protection locked="0"/>
    </xf>
    <xf numFmtId="0" fontId="2" fillId="0" borderId="12" xfId="0" applyFont="1" applyFill="1" applyBorder="1" applyAlignment="1" applyProtection="1">
      <alignment horizontal="justify" vertical="center" wrapText="1"/>
      <protection/>
    </xf>
    <xf numFmtId="0" fontId="2" fillId="0" borderId="12" xfId="0" applyNumberFormat="1" applyFont="1" applyFill="1" applyBorder="1" applyAlignment="1" applyProtection="1">
      <alignment horizontal="justify" vertical="center" wrapText="1"/>
      <protection locked="0"/>
    </xf>
    <xf numFmtId="0" fontId="3" fillId="0"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2" xfId="0" applyFont="1" applyBorder="1" applyAlignment="1">
      <alignment horizontal="justify" vertical="center" wrapText="1"/>
    </xf>
    <xf numFmtId="0" fontId="4" fillId="0" borderId="13" xfId="0" applyFont="1" applyFill="1" applyBorder="1" applyAlignment="1" applyProtection="1">
      <alignment horizontal="center" vertical="center" wrapText="1"/>
      <protection hidden="1"/>
    </xf>
    <xf numFmtId="0" fontId="3" fillId="0" borderId="0" xfId="0" applyFont="1" applyBorder="1" applyAlignment="1" applyProtection="1">
      <alignment/>
      <protection hidden="1"/>
    </xf>
    <xf numFmtId="0" fontId="5" fillId="0" borderId="0" xfId="0" applyFont="1" applyBorder="1" applyAlignment="1" applyProtection="1">
      <alignment horizontal="center" vertical="center" wrapText="1"/>
      <protection hidden="1"/>
    </xf>
    <xf numFmtId="0" fontId="5" fillId="0" borderId="0" xfId="0" applyFont="1" applyBorder="1" applyAlignment="1" applyProtection="1">
      <alignment vertical="top" wrapText="1"/>
      <protection hidden="1"/>
    </xf>
    <xf numFmtId="0" fontId="10" fillId="35" borderId="0" xfId="0" applyFont="1" applyFill="1" applyBorder="1" applyAlignment="1" applyProtection="1">
      <alignment vertical="top" wrapText="1"/>
      <protection hidden="1"/>
    </xf>
    <xf numFmtId="0" fontId="59" fillId="35" borderId="0" xfId="0" applyFont="1" applyFill="1" applyBorder="1" applyAlignment="1" applyProtection="1">
      <alignment vertical="top" wrapText="1"/>
      <protection hidden="1"/>
    </xf>
    <xf numFmtId="0" fontId="10" fillId="0" borderId="0" xfId="0" applyFont="1" applyBorder="1" applyAlignment="1" applyProtection="1">
      <alignment vertical="top" wrapText="1"/>
      <protection hidden="1"/>
    </xf>
    <xf numFmtId="0" fontId="60" fillId="0" borderId="0" xfId="0" applyFont="1" applyBorder="1" applyAlignment="1" applyProtection="1">
      <alignment horizontal="center" vertical="center" wrapText="1"/>
      <protection hidden="1"/>
    </xf>
    <xf numFmtId="0" fontId="5" fillId="0" borderId="0" xfId="0" applyFont="1" applyBorder="1" applyAlignment="1" applyProtection="1">
      <alignment wrapText="1"/>
      <protection hidden="1"/>
    </xf>
    <xf numFmtId="0" fontId="5" fillId="0" borderId="0" xfId="0" applyFont="1" applyAlignment="1" applyProtection="1">
      <alignment wrapText="1"/>
      <protection hidden="1"/>
    </xf>
    <xf numFmtId="0" fontId="2" fillId="0" borderId="12" xfId="0" applyFont="1" applyFill="1" applyBorder="1" applyAlignment="1" applyProtection="1">
      <alignment horizontal="justify" vertical="center" wrapText="1"/>
      <protection hidden="1"/>
    </xf>
    <xf numFmtId="0" fontId="3" fillId="0" borderId="0"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Border="1" applyAlignment="1" applyProtection="1">
      <alignment/>
      <protection hidden="1"/>
    </xf>
    <xf numFmtId="0" fontId="2" fillId="0" borderId="15" xfId="0" applyFont="1" applyFill="1" applyBorder="1" applyAlignment="1" applyProtection="1">
      <alignment horizontal="justify" vertical="center" wrapText="1"/>
      <protection hidden="1"/>
    </xf>
    <xf numFmtId="0" fontId="3" fillId="0" borderId="0" xfId="0" applyFont="1" applyFill="1" applyBorder="1" applyAlignment="1" applyProtection="1">
      <alignment/>
      <protection hidden="1"/>
    </xf>
    <xf numFmtId="0" fontId="3" fillId="0" borderId="0" xfId="0" applyFont="1" applyBorder="1" applyAlignment="1" applyProtection="1">
      <alignment horizontal="center" vertical="center"/>
      <protection hidden="1"/>
    </xf>
    <xf numFmtId="0" fontId="2" fillId="33" borderId="0" xfId="0" applyFont="1" applyFill="1" applyBorder="1" applyAlignment="1" applyProtection="1">
      <alignment/>
      <protection hidden="1"/>
    </xf>
    <xf numFmtId="0" fontId="2" fillId="0" borderId="16" xfId="0" applyFont="1" applyFill="1" applyBorder="1" applyAlignment="1" applyProtection="1">
      <alignment horizontal="justify" vertical="center" wrapText="1"/>
      <protection hidden="1"/>
    </xf>
    <xf numFmtId="0" fontId="56" fillId="0" borderId="13" xfId="0" applyFont="1" applyFill="1" applyBorder="1" applyAlignment="1" applyProtection="1">
      <alignment horizontal="center" vertical="center" wrapText="1"/>
      <protection locked="0"/>
    </xf>
    <xf numFmtId="0" fontId="61" fillId="0" borderId="0" xfId="0" applyFont="1" applyFill="1" applyBorder="1" applyAlignment="1" applyProtection="1">
      <alignment/>
      <protection hidden="1"/>
    </xf>
    <xf numFmtId="0" fontId="61" fillId="0" borderId="0" xfId="0" applyFont="1" applyFill="1" applyAlignment="1" applyProtection="1">
      <alignment/>
      <protection hidden="1"/>
    </xf>
    <xf numFmtId="0" fontId="56" fillId="0" borderId="0" xfId="0" applyFont="1" applyFill="1" applyBorder="1" applyAlignment="1" applyProtection="1">
      <alignment horizontal="center" vertical="center" wrapText="1"/>
      <protection hidden="1"/>
    </xf>
    <xf numFmtId="0" fontId="56" fillId="0" borderId="0" xfId="0" applyFont="1" applyFill="1" applyAlignment="1" applyProtection="1">
      <alignment horizontal="center" vertical="center" wrapText="1"/>
      <protection hidden="1"/>
    </xf>
    <xf numFmtId="0" fontId="61" fillId="0" borderId="17" xfId="0" applyFont="1" applyFill="1" applyBorder="1" applyAlignment="1" applyProtection="1">
      <alignment horizontal="center" vertical="center" wrapText="1"/>
      <protection hidden="1"/>
    </xf>
    <xf numFmtId="0" fontId="61" fillId="0" borderId="17" xfId="0" applyFont="1" applyFill="1" applyBorder="1" applyAlignment="1" applyProtection="1">
      <alignment vertical="center" wrapText="1"/>
      <protection hidden="1"/>
    </xf>
    <xf numFmtId="0" fontId="61" fillId="0" borderId="0" xfId="0" applyFont="1" applyFill="1" applyBorder="1" applyAlignment="1" applyProtection="1">
      <alignment horizontal="center" vertical="center" wrapText="1"/>
      <protection hidden="1"/>
    </xf>
    <xf numFmtId="0" fontId="61" fillId="0" borderId="0" xfId="0" applyFont="1" applyFill="1" applyAlignment="1" applyProtection="1">
      <alignment horizontal="center" vertical="center" wrapText="1"/>
      <protection hidden="1"/>
    </xf>
    <xf numFmtId="0" fontId="61" fillId="0" borderId="12" xfId="0" applyFont="1" applyFill="1" applyBorder="1" applyAlignment="1" applyProtection="1">
      <alignment horizontal="center" vertical="center" wrapText="1"/>
      <protection hidden="1"/>
    </xf>
    <xf numFmtId="0" fontId="61" fillId="0" borderId="12" xfId="0" applyFont="1" applyFill="1" applyBorder="1" applyAlignment="1" applyProtection="1">
      <alignment vertical="center" wrapText="1"/>
      <protection hidden="1"/>
    </xf>
    <xf numFmtId="0" fontId="61" fillId="0" borderId="12" xfId="0" applyFont="1" applyFill="1" applyBorder="1" applyAlignment="1" applyProtection="1">
      <alignment horizontal="center" vertical="center" wrapText="1"/>
      <protection hidden="1"/>
    </xf>
    <xf numFmtId="0" fontId="61" fillId="0" borderId="12" xfId="0" applyFont="1" applyFill="1" applyBorder="1" applyAlignment="1" applyProtection="1">
      <alignment horizontal="center" vertical="center" wrapText="1"/>
      <protection hidden="1"/>
    </xf>
    <xf numFmtId="0" fontId="62" fillId="0" borderId="12" xfId="0" applyFont="1" applyFill="1" applyBorder="1" applyAlignment="1" applyProtection="1">
      <alignment vertical="center" wrapText="1"/>
      <protection hidden="1"/>
    </xf>
    <xf numFmtId="0" fontId="61" fillId="0" borderId="12" xfId="0" applyFont="1" applyFill="1" applyBorder="1" applyAlignment="1" applyProtection="1">
      <alignment vertical="center" wrapText="1"/>
      <protection hidden="1"/>
    </xf>
    <xf numFmtId="0" fontId="61" fillId="0" borderId="12" xfId="0" applyFont="1" applyFill="1" applyBorder="1" applyAlignment="1" applyProtection="1">
      <alignment vertical="center" wrapText="1"/>
      <protection hidden="1"/>
    </xf>
    <xf numFmtId="0" fontId="61" fillId="0" borderId="16" xfId="0" applyFont="1" applyFill="1" applyBorder="1" applyAlignment="1" applyProtection="1">
      <alignment horizontal="center" vertical="center" wrapText="1"/>
      <protection hidden="1"/>
    </xf>
    <xf numFmtId="0" fontId="61" fillId="0" borderId="16" xfId="0" applyFont="1" applyFill="1" applyBorder="1" applyAlignment="1" applyProtection="1">
      <alignment vertical="center" wrapText="1"/>
      <protection hidden="1"/>
    </xf>
    <xf numFmtId="0" fontId="61" fillId="0" borderId="0" xfId="0" applyFont="1" applyFill="1" applyAlignment="1" applyProtection="1">
      <alignment horizontal="left" vertical="center"/>
      <protection hidden="1"/>
    </xf>
    <xf numFmtId="0" fontId="56" fillId="0" borderId="0" xfId="0" applyFont="1" applyFill="1" applyBorder="1" applyAlignment="1" applyProtection="1">
      <alignment horizontal="center" vertical="center" wrapText="1"/>
      <protection locked="0"/>
    </xf>
    <xf numFmtId="0" fontId="56" fillId="0" borderId="0" xfId="0" applyFont="1" applyFill="1" applyAlignment="1" applyProtection="1">
      <alignment horizontal="center" vertical="center" wrapText="1"/>
      <protection locked="0"/>
    </xf>
    <xf numFmtId="0" fontId="40" fillId="0" borderId="0" xfId="0" applyFont="1" applyAlignment="1">
      <alignment/>
    </xf>
    <xf numFmtId="0" fontId="3" fillId="0" borderId="12" xfId="0" applyFont="1" applyFill="1" applyBorder="1" applyAlignment="1" applyProtection="1">
      <alignment horizontal="justify" vertical="center" wrapText="1"/>
      <protection/>
    </xf>
    <xf numFmtId="0" fontId="3" fillId="0" borderId="12" xfId="0" applyFont="1" applyBorder="1" applyAlignment="1" applyProtection="1">
      <alignment horizontal="justify" vertical="center" wrapText="1"/>
      <protection/>
    </xf>
    <xf numFmtId="0" fontId="3" fillId="0" borderId="16" xfId="0" applyFont="1" applyBorder="1" applyAlignment="1" applyProtection="1">
      <alignment horizontal="justify" vertical="center" wrapText="1"/>
      <protection/>
    </xf>
    <xf numFmtId="0" fontId="2" fillId="0" borderId="15" xfId="0" applyFont="1" applyFill="1" applyBorder="1" applyAlignment="1" applyProtection="1">
      <alignment horizontal="justify" vertical="center" wrapText="1"/>
      <protection locked="0"/>
    </xf>
    <xf numFmtId="0" fontId="2" fillId="0" borderId="15" xfId="0" applyFont="1" applyFill="1" applyBorder="1" applyAlignment="1" applyProtection="1">
      <alignment horizontal="justify" vertical="center" wrapText="1"/>
      <protection locked="0"/>
    </xf>
    <xf numFmtId="0" fontId="2" fillId="0" borderId="15" xfId="0" applyNumberFormat="1" applyFont="1" applyFill="1" applyBorder="1" applyAlignment="1" applyProtection="1">
      <alignment horizontal="justify" vertical="center" wrapText="1"/>
      <protection locked="0"/>
    </xf>
    <xf numFmtId="0" fontId="13" fillId="0" borderId="12" xfId="0" applyFont="1" applyFill="1" applyBorder="1" applyAlignment="1" applyProtection="1">
      <alignment horizontal="justify" vertical="center" wrapText="1"/>
      <protection locked="0"/>
    </xf>
    <xf numFmtId="0" fontId="12" fillId="0" borderId="12" xfId="0" applyFont="1" applyFill="1" applyBorder="1" applyAlignment="1" applyProtection="1">
      <alignment horizontal="justify" vertical="center" wrapText="1"/>
      <protection locked="0"/>
    </xf>
    <xf numFmtId="0" fontId="3" fillId="0" borderId="12" xfId="0" applyFont="1" applyFill="1" applyBorder="1" applyAlignment="1" applyProtection="1">
      <alignment horizontal="justify" vertical="center" wrapText="1"/>
      <protection locked="0"/>
    </xf>
    <xf numFmtId="0" fontId="58" fillId="0" borderId="12" xfId="0" applyFont="1" applyFill="1" applyBorder="1" applyAlignment="1" applyProtection="1">
      <alignment horizontal="justify" vertical="center" wrapText="1"/>
      <protection locked="0"/>
    </xf>
    <xf numFmtId="0" fontId="3" fillId="0" borderId="12" xfId="0" applyFont="1" applyFill="1" applyBorder="1" applyAlignment="1" applyProtection="1">
      <alignment horizontal="justify" vertical="center" wrapText="1"/>
      <protection locked="0"/>
    </xf>
    <xf numFmtId="0" fontId="3" fillId="0" borderId="12" xfId="0" applyFont="1" applyFill="1" applyBorder="1" applyAlignment="1" applyProtection="1">
      <alignment horizontal="justify" vertical="center" wrapText="1"/>
      <protection locked="0"/>
    </xf>
    <xf numFmtId="0" fontId="3" fillId="0" borderId="12"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3" fontId="2" fillId="0" borderId="12" xfId="0" applyNumberFormat="1" applyFont="1" applyBorder="1" applyAlignment="1" applyProtection="1">
      <alignment horizontal="justify" vertical="center" wrapText="1"/>
      <protection locked="0"/>
    </xf>
    <xf numFmtId="0" fontId="3" fillId="0" borderId="16" xfId="0" applyFont="1" applyBorder="1" applyAlignment="1" applyProtection="1">
      <alignment horizontal="justify" vertical="center" wrapText="1"/>
      <protection locked="0"/>
    </xf>
    <xf numFmtId="0" fontId="2" fillId="0" borderId="16" xfId="0" applyFont="1" applyBorder="1" applyAlignment="1" applyProtection="1">
      <alignment horizontal="justify" vertical="center" wrapText="1"/>
      <protection locked="0"/>
    </xf>
    <xf numFmtId="3" fontId="2" fillId="0" borderId="16" xfId="0" applyNumberFormat="1" applyFont="1" applyBorder="1" applyAlignment="1" applyProtection="1">
      <alignment horizontal="justify" vertical="center" wrapText="1"/>
      <protection locked="0"/>
    </xf>
    <xf numFmtId="0" fontId="3" fillId="0" borderId="12" xfId="0" applyFont="1" applyFill="1" applyBorder="1" applyAlignment="1" applyProtection="1">
      <alignment horizontal="justify" vertical="center" wrapText="1"/>
      <protection/>
    </xf>
    <xf numFmtId="49" fontId="40" fillId="0" borderId="0" xfId="0" applyNumberFormat="1" applyFont="1" applyAlignment="1">
      <alignment/>
    </xf>
    <xf numFmtId="0" fontId="56" fillId="0" borderId="13" xfId="0" applyFont="1" applyFill="1" applyBorder="1" applyAlignment="1" applyProtection="1">
      <alignment horizontal="center" vertical="center" wrapText="1"/>
      <protection locked="0"/>
    </xf>
    <xf numFmtId="0" fontId="56" fillId="0" borderId="13"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center" vertical="center" wrapText="1"/>
      <protection hidden="1"/>
    </xf>
    <xf numFmtId="0" fontId="56" fillId="0" borderId="13"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4" fillId="0" borderId="19"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 fillId="0" borderId="21" xfId="0" applyFont="1" applyFill="1" applyBorder="1" applyAlignment="1" applyProtection="1">
      <alignment horizontal="center" vertical="center" wrapText="1"/>
      <protection hidden="1"/>
    </xf>
    <xf numFmtId="0" fontId="14" fillId="0" borderId="22" xfId="0" applyFont="1" applyBorder="1" applyAlignment="1">
      <alignment horizontal="right" vertical="center"/>
    </xf>
    <xf numFmtId="0" fontId="9" fillId="36" borderId="13"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ile://C:\Users\hp\Downloads\AppData\Win%208%2032bit%20VS7\Win%208%2032bit%20VS7\AppData\Roaming\Nam%202014\De%20tai%20nganh%202014\De%20tai%202014\File%20de%20tai%202014\101-Chuong%20I-SLTS-SS.doc" TargetMode="External" /><Relationship Id="rId2" Type="http://schemas.openxmlformats.org/officeDocument/2006/relationships/hyperlink" Target="file://C:\Users\hp\Downloads\AppData\Win%208%2032bit%20VS7\Win%208%2032bit%20VS7\AppData\Roaming\Nam%202014\De%20tai%20nganh%202014\De%20tai%202014\File%20de%20tai%202014\101-DS%20Nam%20ong\De%20cuong-NCKH%20tuong%20da%20sua.doc" TargetMode="External" /><Relationship Id="rId3" Type="http://schemas.openxmlformats.org/officeDocument/2006/relationships/hyperlink" Target="file://C:\Users\hp\Downloads\AppData\Win%208%2032bit%20VS7\Win%208%2032bit%20VS7\AppData\Roaming\Nam%202014\De%20tai%20nganh%202014\De%20tai%202014\File%20de%20tai%202014\134-Tran%20Toan-&#272;&#7872;%20C&#431;&#416;NG%20NGHI&#202;N%20C&#7912;U%20KHOA%20H&#7884;C.doc" TargetMode="External" /><Relationship Id="rId4" Type="http://schemas.openxmlformats.org/officeDocument/2006/relationships/hyperlink" Target="file://C:\Users\hp\Downloads\AppData\Win%208%2032bit%20VS7\Win%208%2032bit%20VS7\AppData\Roaming\Nam%202014\De%20tai%20nganh%202014\De%20tai%202014\File%20de%20tai%202014\134-Tran%20Toan-&#272;&#7872;%20T&#192;I%20NGHI&#202;N%20C&#7912;U%20KHOA%20H&#7884;C.doc" TargetMode="External" /><Relationship Id="rId5" Type="http://schemas.openxmlformats.org/officeDocument/2006/relationships/hyperlink" Target="file://C:\Users\hp\Downloads\AppData\Win%208%2032bit%20VS7\Win%208%2032bit%20VS7\AppData\Roaming\Nam%202014\De%20tai%20nganh%202014\De%20tai%202014\File%20de%20tai%202014\135-Hoang%20Van%20Tham%20-%20BV&#272;K%20Chan%20May-De%20tai%20-%202014\134-&#272;&#7872;%20CUONG%20NGHIEN%20CUU%20N&#258;M%202014%20ban%20cuoi.doc" TargetMode="External" /><Relationship Id="rId6" Type="http://schemas.openxmlformats.org/officeDocument/2006/relationships/hyperlink" Target="file://C:\Users\hp\Downloads\AppData\Win%208%2032bit%20VS7\Win%208%2032bit%20VS7\AppData\Roaming\Nam%202014\De%20tai%20nganh%202014\De%20tai%202014\File%20de%20tai%202014\135-&#272;&#7873;%20t&#224;i%20NCKH_BS%20THAM_BV&#272;K%20CHANMAY%20.doc" TargetMode="External" /><Relationship Id="rId7" Type="http://schemas.openxmlformats.org/officeDocument/2006/relationships/hyperlink" Target="file://C:\Users\hp\Downloads\AppData\Win%208%2032bit%20VS7\Win%208%2032bit%20VS7\AppData\Roaming\Nam%202014\De%20tai%20nganh%202014\De%20tai%202014\File%20de%20tai%202014\1-%20Le%20Thanh%20Hai-XVDMC-TBMMN.docx" TargetMode="External" /><Relationship Id="rId8" Type="http://schemas.openxmlformats.org/officeDocument/2006/relationships/hyperlink" Target="file://C:\Users\hp\Downloads\AppData\Win%208%2032bit%20VS7\Win%208%2032bit%20VS7\AppData\Roaming\Nam%202014\De%20tai%20nganh%202014\De%20tai%202014\File%20de%20tai%202014\2-%20Nguyen%20Duc%20Hoang-%20De%20tai-NGHIENCUUECG.docx" TargetMode="External" /><Relationship Id="rId9" Type="http://schemas.openxmlformats.org/officeDocument/2006/relationships/hyperlink" Target="file://C:\Users\hp\Downloads\AppData\Win%208%2032bit%20VS7\Win%208%2032bit%20VS7\AppData\Roaming\Nam%202014\De%20tai%20nganh%202014\De%20tai%202014\File%20de%20tai%202014\4-%20Pham%20Thi%20Xuan%20-De%20tai-QDien.doc" TargetMode="External" /><Relationship Id="rId10" Type="http://schemas.openxmlformats.org/officeDocument/2006/relationships/hyperlink" Target="file://C:\Users\hp\Downloads\AppData\Win%208%2032bit%20VS7\Win%208%2032bit%20VS7\AppData\Roaming\Nam%202014\De%20tai%20nganh%202014\De%20tai%202014\File%20de%20tai%202014\4-%20Pham%20Thi%20Xuan%20-De%20cuong-QDien.doc" TargetMode="External" /><Relationship Id="rId11" Type="http://schemas.openxmlformats.org/officeDocument/2006/relationships/hyperlink" Target="file://C:\Users\hp\Downloads\AppData\Win%208%2032bit%20VS7\Win%208%2032bit%20VS7\AppData\Roaming\Nam%202014\De%20tai%20nganh%202014\De%20tai%202014\File%20de%20tai%202014\5-Tr&#432;&#417;ng%20&#272;&#236;nh%20Khoa%20-De%20tai.doc" TargetMode="External" /><Relationship Id="rId12" Type="http://schemas.openxmlformats.org/officeDocument/2006/relationships/hyperlink" Target="file://C:\Users\hp\Downloads\AppData\Win%208%2032bit%20VS7\Win%208%2032bit%20VS7\AppData\Roaming\Nam%202014\De%20tai%20nganh%202014\De%20tai%202014\File%20de%20tai%202014\5-Tr&#432;&#417;ng%20&#272;&#236;nh%20Khoa%20-De%20cuong.doc" TargetMode="External" /><Relationship Id="rId13" Type="http://schemas.openxmlformats.org/officeDocument/2006/relationships/hyperlink" Target="file://C:\Users\hp\Downloads\AppData\Win%208%2032bit%20VS7\Win%208%2032bit%20VS7\AppData\Roaming\Nam%202014\De%20tai%20nganh%202014\De%20tai%202014\File%20de%20tai%202014\7-%20V&#213;%20TH&#7882;%20&#7848;N-%20De%20tai.doc" TargetMode="External" /><Relationship Id="rId14" Type="http://schemas.openxmlformats.org/officeDocument/2006/relationships/hyperlink" Target="file://C:\Users\hp\Downloads\AppData\Win%208%2032bit%20VS7\Win%208%2032bit%20VS7\AppData\Roaming\Nam%202014\De%20tai%20nganh%202014\De%20tai%202014\File%20de%20tai%202014\9-Ngo%20Van%20Vinh-Toan%20van%20NCKH%202014%20(CT).doc" TargetMode="External" /><Relationship Id="rId15" Type="http://schemas.openxmlformats.org/officeDocument/2006/relationships/hyperlink" Target="file://C:\Users\hp\Downloads\AppData\Win%208%2032bit%20VS7\Win%208%2032bit%20VS7\AppData\Roaming\Nam%202014\De%20tai%20nganh%202014\De%20tai%202014\File%20de%20tai%202014\9-Ngo%20Van%20Vinh-THUYETMINH-DETAI%202014%20-%20Chinh%20thuc.doc" TargetMode="External" /><Relationship Id="rId16" Type="http://schemas.openxmlformats.org/officeDocument/2006/relationships/hyperlink" Target="file://C:\Users\hp\Downloads\AppData\Win%208%2032bit%20VS7\Win%208%2032bit%20VS7\AppData\Roaming\Nam%202014\De%20tai%20nganh%202014\De%20tai%202014\File%20de%20tai%202014\10-%20Pham%20Thi%20Tam-%20De%20cuong-DS%20A%20Luoi.doc" TargetMode="External" /><Relationship Id="rId17" Type="http://schemas.openxmlformats.org/officeDocument/2006/relationships/hyperlink" Target="file://C:\Users\hp\Downloads\AppData\Win%208%2032bit%20VS7\Win%208%2032bit%20VS7\AppData\Roaming\Nam%202014\De%20tai%20nganh%202014\De%20tai%202014\File%20de%20tai%202014\11-Thanh%20-%20TTYTDP%20-%20BC%20Quan%20ly%20chat%20thai%20y%20te%20-%202014%20(2).doc" TargetMode="External" /><Relationship Id="rId18" Type="http://schemas.openxmlformats.org/officeDocument/2006/relationships/hyperlink" Target="file://C:\Users\hp\Downloads\AppData\Win%208%2032bit%20VS7\Win%208%2032bit%20VS7\AppData\Roaming\Nam%202014\De%20tai%20nganh%202014\De%20tai%202014\File%20de%20tai%202014\11-Thanh%20-%20TTYTDP%20-%20De%20Cuong%20Quan%20ly%20chat%20thai%20y%20te%20-%202014.doc" TargetMode="External" /><Relationship Id="rId19" Type="http://schemas.openxmlformats.org/officeDocument/2006/relationships/hyperlink" Target="file://C:\Users\hp\Downloads\AppData\Win%208%2032bit%20VS7\Win%208%2032bit%20VS7\AppData\Roaming\Nam%202014\De%20tai%20nganh%202014\De%20tai%202014\File%20de%20tai%202014\13-Nguy&#7877;n%20Th&#7883;%20Kim%20Thu-%20De%20tai.doc" TargetMode="External" /><Relationship Id="rId20" Type="http://schemas.openxmlformats.org/officeDocument/2006/relationships/hyperlink" Target="file://C:\Users\hp\Downloads\AppData\Win%208%2032bit%20VS7\Win%208%2032bit%20VS7\AppData\Roaming\Nam%202014\De%20tai%20nganh%202014\De%20tai%202014\File%20de%20tai%202014\14-%20Ngo%20Kim%20Phuong%20-2.%20Ph&#432;&#417;ng%20ph&#225;p%20nghi&#234;n%20c&#7913;u.doc" TargetMode="External" /><Relationship Id="rId21" Type="http://schemas.openxmlformats.org/officeDocument/2006/relationships/hyperlink" Target="file://C:\Users\hp\Downloads\AppData\Win%208%2032bit%20VS7\Win%208%2032bit%20VS7\AppData\Roaming\Nam%202014\De%20tai%20nganh%202014\De%20tai%202014\File%20de%20tai%202014\15-De%20tai%20NVKH%20Bs%20Mai%20nop%20so%20y%20te%20nghiem%20thu%2016.%2012.doc" TargetMode="External" /><Relationship Id="rId22" Type="http://schemas.openxmlformats.org/officeDocument/2006/relationships/hyperlink" Target="file://C:\Users\hp\Downloads\AppData\Win%208%2032bit%20VS7\Win%208%2032bit%20VS7\AppData\Roaming\Nam%202014\De%20tai%20nganh%202014\De%20tai%202014\File%20de%20tai%202014\20-Le%20Xuan%20Duc-%20De%20tai%20-%202014.doc" TargetMode="External" /><Relationship Id="rId23" Type="http://schemas.openxmlformats.org/officeDocument/2006/relationships/hyperlink" Target="file://C:\Users\hp\Downloads\AppData\Win%208%2032bit%20VS7\Win%208%2032bit%20VS7\AppData\Roaming\Nam%202014\De%20tai%20nganh%202014\De%20tai%202014\File%20de%20tai%202014\20-Le%20Xuan%20Duc-%20De%20cuong%20-%202014.doc" TargetMode="External" /><Relationship Id="rId24" Type="http://schemas.openxmlformats.org/officeDocument/2006/relationships/hyperlink" Target="file://C:\Users\hp\Downloads\AppData\Win%208%2032bit%20VS7\Win%208%2032bit%20VS7\AppData\Roaming\Nam%202014\De%20tai%20nganh%202014\De%20tai%202014\File%20de%20tai%202014\28-%20HOANG%20QUOC%20KHANH%20TTYT%20NAM%20DONG.NC%20TINH%20HINH%20SU%20DUNG%20CAY%20THUOC%20NAM%202014.doc" TargetMode="External" /><Relationship Id="rId25" Type="http://schemas.openxmlformats.org/officeDocument/2006/relationships/hyperlink" Target="file://C:\Users\hp\Downloads\AppData\Win%208%2032bit%20VS7\Win%208%2032bit%20VS7\AppData\Roaming\Nam%202014\De%20tai%20nganh%202014\De%20tai%202014\File%20de%20tai%202014\28-Hoang%20Quoc%20Khanh-TTYT%20Nam%20Dong-De%20cuong%20NCKH%20cay%20thuoc%202014.doc" TargetMode="External" /><Relationship Id="rId26" Type="http://schemas.openxmlformats.org/officeDocument/2006/relationships/hyperlink" Target="file://C:\Users\hp\Downloads\AppData\Win%208%2032bit%20VS7\Win%208%2032bit%20VS7\AppData\Roaming\Nam%202014\De%20tai%20nganh%202014\De%20tai%202014\File%20de%20tai%202014\29-Duy-%20NOI%20DUNG%20&#272;E%20TAI.doc" TargetMode="External" /><Relationship Id="rId27" Type="http://schemas.openxmlformats.org/officeDocument/2006/relationships/hyperlink" Target="file://C:\Users\hp\Downloads\AppData\Win%208%2032bit%20VS7\Win%208%2032bit%20VS7\AppData\Roaming\Nam%202014\De%20tai%20nganh%202014\De%20tai%202014\File%20de%20tai%202014\29-Duy-DECUONG%202014.doc" TargetMode="External" /><Relationship Id="rId28" Type="http://schemas.openxmlformats.org/officeDocument/2006/relationships/hyperlink" Target="file://C:\Users\hp\Downloads\AppData\Win%208%2032bit%20VS7\Win%208%2032bit%20VS7\AppData\Roaming\Nam%202014\De%20tai%20nganh%202014\De%20tai%202014\File%20de%20tai%202014\37-%20Nguyen%20Dinh%20Son.doc" TargetMode="External" /><Relationship Id="rId29" Type="http://schemas.openxmlformats.org/officeDocument/2006/relationships/hyperlink" Target="file://C:\Users\hp\Downloads\AppData\Win%208%2032bit%20VS7\Win%208%2032bit%20VS7\AppData\Roaming\Nam%202014\De%20tai%20nganh%202014\De%20tai%202014\File%20de%20tai%202014\39-Le%20Van%20Hoan-de%20tai%20HA%206-12-2014%20gui%20mail.doc" TargetMode="External" /><Relationship Id="rId30" Type="http://schemas.openxmlformats.org/officeDocument/2006/relationships/hyperlink" Target="file://C:\Users\hp\Downloads\AppData\Win%208%2032bit%20VS7\Win%208%2032bit%20VS7\AppData\Roaming\Nam%202014\De%20tai%20nganh%202014\De%20tai%202014\File%20de%20tai%202014\39-Le%20Van%20HoanThuyet%20minh%20de%20tai%20THA.doc" TargetMode="External" /><Relationship Id="rId31" Type="http://schemas.openxmlformats.org/officeDocument/2006/relationships/hyperlink" Target="file://C:\Users\hp\Downloads\AppData\Win%208%2032bit%20VS7\Win%208%2032bit%20VS7\AppData\Roaming\Nam%202014\De%20tai%20nganh%202014\De%20tai%202014\File%20de%20tai%202014\43-Le%20Tu%20Hanh%20-%20YTDP.pdf" TargetMode="External" /><Relationship Id="rId32" Type="http://schemas.openxmlformats.org/officeDocument/2006/relationships/hyperlink" Target="file://C:\Users\hp\Downloads\AppData\Win%208%2032bit%20VS7\Win%208%2032bit%20VS7\AppData\Roaming\Nam%202014\De%20tai%20nganh%202014\De%20tai%202014\File%20de%20tai%202014\49-Ha%20Thi%20Hau%20-%20&#272;&#7873;%20t&#224;i%20-%202014-%20Quang%20Dien2.doc" TargetMode="External" /><Relationship Id="rId33" Type="http://schemas.openxmlformats.org/officeDocument/2006/relationships/hyperlink" Target="file://C:\Users\hp\Downloads\AppData\Win%208%2032bit%20VS7\Win%208%2032bit%20VS7\AppData\Roaming\Nam%202014\De%20tai%20nganh%202014\De%20tai%202014\File%20de%20tai%202014\50-H&#7907;p-%20Qu&#7843;ng%20&#272;i&#7873;n-Tinh%20h&#236;nh%20SDDTE-y&#7871;u%20tt&#7889;%20lq-2014.doc" TargetMode="External" /><Relationship Id="rId34" Type="http://schemas.openxmlformats.org/officeDocument/2006/relationships/hyperlink" Target="file://C:\Users\hp\Downloads\AppData\Win%208%2032bit%20VS7\Win%208%2032bit%20VS7\AppData\Roaming\Nam%202014\De%20tai%20nganh%202014\De%20tai%202014\File%20de%20tai%202014\51-Phan%20Dung-%20Quang%20Phuoc-%20de%20tai.doc" TargetMode="External" /><Relationship Id="rId35" Type="http://schemas.openxmlformats.org/officeDocument/2006/relationships/hyperlink" Target="file://C:\Users\hp\Downloads\AppData\Win%208%2032bit%20VS7\Win%208%2032bit%20VS7\AppData\Roaming\Nam%202014\De%20tai%20nganh%202014\De%20tai%202014\File%20de%20tai%202014\52-%20Bs%20Hoang%20Ngoc%20Hoi.doc" TargetMode="External" /><Relationship Id="rId36" Type="http://schemas.openxmlformats.org/officeDocument/2006/relationships/hyperlink" Target="file://C:\Users\hp\Downloads\AppData\Win%208%2032bit%20VS7\Win%208%2032bit%20VS7\AppData\Roaming\Nam%202014\De%20tai%20nganh%202014\De%20tai%202014\File%20de%20tai%202014\53-L&#234;%20V&#259;n%20Minh-%20de%20tai.doc" TargetMode="External" /><Relationship Id="rId37" Type="http://schemas.openxmlformats.org/officeDocument/2006/relationships/hyperlink" Target="file://C:\Users\hp\Downloads\AppData\Win%208%2032bit%20VS7\Win%208%2032bit%20VS7\AppData\Roaming\Nam%202014\De%20tai%20nganh%202014\De%20tai%202014\File%20de%20tai%202014\54-%20Tran%20Quoc%20Hung%20-%20De%20tai%20-%20TTYT%20Thanh%20Pho.doc.doc" TargetMode="External" /><Relationship Id="rId38" Type="http://schemas.openxmlformats.org/officeDocument/2006/relationships/hyperlink" Target="file://C:\Users\hp\Downloads\AppData\Win%208%2032bit%20VS7\Win%208%2032bit%20VS7\AppData\Roaming\Nam%202014\De%20tai%20nganh%202014\De%20tai%202014\File%20de%20tai%202014\54-%20Tran%20Quoc%20Hung%20-%20De%20cuong%20-%20TTYT%20Thanh%20Pho.doc" TargetMode="External" /><Relationship Id="rId39" Type="http://schemas.openxmlformats.org/officeDocument/2006/relationships/hyperlink" Target="file://C:\Users\hp\Downloads\AppData\Win%208%2032bit%20VS7\Win%208%2032bit%20VS7\AppData\Roaming\Nam%202014\De%20tai%20nganh%202014\De%20tai%202014\File%20de%20tai%202014\58-%20De%20tai%20-%20Hai%20-%20Huong%20Thuy.doc" TargetMode="External" /><Relationship Id="rId40" Type="http://schemas.openxmlformats.org/officeDocument/2006/relationships/hyperlink" Target="file://C:\Users\hp\Downloads\AppData\Win%208%2032bit%20VS7\Win%208%2032bit%20VS7\AppData\Roaming\Nam%202014\De%20tai%20nganh%202014\De%20tai%202014\File%20de%20tai%202014\61-Phan%20Th&#7883;%20H&#432;&#7901;ng-%20De%20tai.doc" TargetMode="External" /><Relationship Id="rId41" Type="http://schemas.openxmlformats.org/officeDocument/2006/relationships/hyperlink" Target="file://C:\Users\hp\Downloads\AppData\Win%208%2032bit%20VS7\Win%208%2032bit%20VS7\AppData\Roaming\Nam%202014\De%20tai%20nganh%202014\De%20tai%202014\File%20de%20tai%202014\62-THUY&#7870;T%20MINH%20&#272;&#7872;%20T&#192;I%202014.doc" TargetMode="External" /><Relationship Id="rId42" Type="http://schemas.openxmlformats.org/officeDocument/2006/relationships/hyperlink" Target="file://C:\Users\hp\Downloads\AppData\Win%208%2032bit%20VS7\Win%208%2032bit%20VS7\AppData\Roaming\Nam%202014\De%20tai%20nganh%202014\De%20tai%202014\File%20de%20tai%202014\63-%20Bs%20Tham-&#272;&#7873;%20t&#224;i%20NCKH%202014%20g&#7911;i%20SYTe.doc" TargetMode="External" /><Relationship Id="rId43" Type="http://schemas.openxmlformats.org/officeDocument/2006/relationships/hyperlink" Target="file://C:\Users\hp\Downloads\AppData\Win%208%2032bit%20VS7\Win%208%2032bit%20VS7\AppData\Roaming\Nam%202014\De%20tai%20nganh%202014\De%20tai%202014\File%20de%20tai%202014\63-%20Bs%20Tham-DECUONGGOISYT%20(1).doc" TargetMode="External" /><Relationship Id="rId44" Type="http://schemas.openxmlformats.org/officeDocument/2006/relationships/hyperlink" Target="file://C:\Users\hp\Downloads\AppData\Win%208%2032bit%20VS7\Win%208%2032bit%20VS7\AppData\Roaming\Nam%202014\De%20tai%20nganh%202014\De%20tai%202014\File%20de%20tai%202014\66-Hai-Phong%20BVSKCB%20tinh-De%20tai-2014.doc" TargetMode="External" /><Relationship Id="rId45" Type="http://schemas.openxmlformats.org/officeDocument/2006/relationships/hyperlink" Target="file://C:\Users\hp\Downloads\AppData\Win%208%2032bit%20VS7\Win%208%2032bit%20VS7\AppData\Roaming\Nam%202014\De%20tai%20nganh%202014\De%20tai%202014\File%20de%20tai%202014\66-Hai-Phong%20BVSKCB%20tinh-De%20cuong-2014_2.doc" TargetMode="External" /><Relationship Id="rId46" Type="http://schemas.openxmlformats.org/officeDocument/2006/relationships/hyperlink" Target="file://C:\Users\hp\Downloads\AppData\Win%208%2032bit%20VS7\Win%208%2032bit%20VS7\AppData\Roaming\Nam%202014\De%20tai%20nganh%202014\De%20tai%202014\File%20de%20tai%202014\70-NGOC-TTAIDS%20-Noidungtuanthu(1).doc" TargetMode="External" /><Relationship Id="rId47" Type="http://schemas.openxmlformats.org/officeDocument/2006/relationships/hyperlink" Target="file://C:\Users\hp\Downloads\AppData\Win%208%2032bit%20VS7\Win%208%2032bit%20VS7\AppData\Roaming\Nam%202014\De%20tai%20nganh%202014\De%20tai%202014\File%20de%20tai%202014\70-NGOC-TTAIDS-De%20Cuong.doc" TargetMode="External" /><Relationship Id="rId48" Type="http://schemas.openxmlformats.org/officeDocument/2006/relationships/hyperlink" Target="file://C:\Users\hp\Downloads\AppData\Win%208%2032bit%20VS7\Win%208%2032bit%20VS7\AppData\Roaming\Nam%202014\De%20tai%20nganh%202014\De%20tai%202014\File%20de%20tai%202014\71-LYSON%20-TTAIDS-%20DCMSM.doc" TargetMode="External" /><Relationship Id="rId49" Type="http://schemas.openxmlformats.org/officeDocument/2006/relationships/hyperlink" Target="file://C:\Users\hp\Downloads\AppData\Win%208%2032bit%20VS7\Win%208%2032bit%20VS7\AppData\Roaming\Nam%202014\De%20tai%20nganh%202014\De%20tai%202014\File%20de%20tai%202014\71-LYSON%20-TTAIDS-%20De%20Cuong-MSM.doc" TargetMode="External" /><Relationship Id="rId50" Type="http://schemas.openxmlformats.org/officeDocument/2006/relationships/hyperlink" Target="file://C:\Users\hp\Downloads\AppData\Win%208%2032bit%20VS7\Win%208%2032bit%20VS7\AppData\Roaming\Nam%202014\De%20tai%20nganh%202014\De%20tai%202014\File%20de%20tai%202014\72-Doan%20Chi%20Hien.doc" TargetMode="External" /><Relationship Id="rId51" Type="http://schemas.openxmlformats.org/officeDocument/2006/relationships/hyperlink" Target="file://C:\Users\hp\Downloads\AppData\Win%208%2032bit%20VS7\Win%208%2032bit%20VS7\AppData\Roaming\Nam%202014\De%20tai%20nganh%202014\De%20tai%202014\File%20de%20tai%202014\74-Quy-ALuoi-De%20tai-%202014(1).docx" TargetMode="External" /><Relationship Id="rId52" Type="http://schemas.openxmlformats.org/officeDocument/2006/relationships/hyperlink" Target="file://C:\Users\hp\Downloads\AppData\Win%208%2032bit%20VS7\Win%208%2032bit%20VS7\AppData\Roaming\Nam%202014\De%20tai%20nganh%202014\De%20tai%202014\File%20de%20tai%202014\74-Quy-A%20Luoi-De%20cuong-2014%20(1).doc" TargetMode="External" /><Relationship Id="rId53" Type="http://schemas.openxmlformats.org/officeDocument/2006/relationships/hyperlink" Target="file://C:\Users\hp\Downloads\AppData\Win%208%2032bit%20VS7\Win%208%2032bit%20VS7\AppData\Roaming\Nam%202014\De%20tai%20nganh%202014\De%20tai%202014\File%20de%20tai%202014\77-Hoang%20VinhTrung%20Hieu-%20De%20tai-Nghien%20cuu%20nong%20do%20hsTNT%202014.pdf" TargetMode="External" /><Relationship Id="rId54" Type="http://schemas.openxmlformats.org/officeDocument/2006/relationships/hyperlink" Target="file://C:\Users\hp\Downloads\AppData\Win%208%2032bit%20VS7\Win%208%2032bit%20VS7\AppData\Roaming\Nam%202014\De%20tai%20nganh%202014\De%20tai%202014\File%20de%20tai%202014\78-%20Chieu-%20De%20tai-%20Da%20Khoa.doc" TargetMode="External" /><Relationship Id="rId55" Type="http://schemas.openxmlformats.org/officeDocument/2006/relationships/hyperlink" Target="file://C:\Users\hp\Downloads\AppData\Win%208%2032bit%20VS7\Win%208%2032bit%20VS7\AppData\Roaming\Nam%202014\De%20tai%20nganh%202014\De%20tai%202014\File%20de%20tai%202014\78-%20Le%20Trong%20Chieu-%20De%20tai-Dot%20cap%20benh%20phoi%20tat%20nghen%20man%20tinh.DOC" TargetMode="External" /><Relationship Id="rId56" Type="http://schemas.openxmlformats.org/officeDocument/2006/relationships/hyperlink" Target="file://C:\Users\hp\Downloads\AppData\Win%208%2032bit%20VS7\Win%208%2032bit%20VS7\AppData\Roaming\Nam%202014\De%20tai%20nganh%202014\De%20tai%202014\File%20de%20tai%202014\80-Pham%20thi%20ni-%20bvdk%20tinh%20tthue-%20de%20tai%202014.doc" TargetMode="External" /><Relationship Id="rId57" Type="http://schemas.openxmlformats.org/officeDocument/2006/relationships/hyperlink" Target="file://C:\Users\hp\Downloads\AppData\Win%208%2032bit%20VS7\Win%208%2032bit%20VS7\AppData\Roaming\Nam%202014\De%20tai%20nganh%202014\De%20tai%202014\File%20de%20tai%202014\82-%20Van%20Dung-%20NCKH%2012---%20ngay%2002-12-2014.doc" TargetMode="External" /><Relationship Id="rId58" Type="http://schemas.openxmlformats.org/officeDocument/2006/relationships/hyperlink" Target="file://C:\Users\hp\Downloads\AppData\Win%208%2032bit%20VS7\Win%208%2032bit%20VS7\AppData\Roaming\Nam%202014\De%20tai%20nganh%202014\De%20tai%202014\File%20de%20tai%202014\83-Nguy&#7877;n%20&#272;&#236;nh%20Khoa-Phau%20thuat%20noi%20soi%20cat%20ruot%20thua%20vien%20cap.docx" TargetMode="External" /><Relationship Id="rId59" Type="http://schemas.openxmlformats.org/officeDocument/2006/relationships/hyperlink" Target="file://C:\Users\hp\Downloads\AppData\Win%208%2032bit%20VS7\Win%208%2032bit%20VS7\AppData\Roaming\Nam%202014\De%20tai%20nganh%202014\De%20tai%202014\File%20de%20tai%202014\83-Nguy&#7877;n%20&#272;&#236;nh%20Khoa-thuyet%20minh%20de%20tai.docx" TargetMode="External" /><Relationship Id="rId60" Type="http://schemas.openxmlformats.org/officeDocument/2006/relationships/hyperlink" Target="file://C:\Users\hp\Downloads\AppData\Win%208%2032bit%20VS7\Win%208%2032bit%20VS7\AppData\Roaming\Nam%202014\De%20tai%20nganh%202014\De%20tai%202014\File%20de%20tai%202014\96-Pham%20Huu%20Nhan-NH%20QUYEN,%20TTYT%20H&#166;&#187;&#166;&#225;NG%20TRA,DANH%20GIA%20KIEN%20THUC%20VA%20KY%20NANG%20THUC%20HANH%20TUAN%20THU%20VE%20SINH%20B+&#199;N%20TAY%20TAI%20BV%20H&#166;&#187;&#166;&#225;NG%20TRA%20N-&#233;M%202014.DOC.DOC" TargetMode="External" /><Relationship Id="rId61" Type="http://schemas.openxmlformats.org/officeDocument/2006/relationships/hyperlink" Target="file://C:\Users\hp\Downloads\AppData\Win%208%2032bit%20VS7\Win%208%2032bit%20VS7\AppData\Roaming\Nam%202014\De%20tai%20nganh%202014\De%20tai%202014\File%20de%20tai%202014\102-Si-TTKN-Detai-2014(1).doc" TargetMode="External" /><Relationship Id="rId62" Type="http://schemas.openxmlformats.org/officeDocument/2006/relationships/hyperlink" Target="file://C:\Users\hp\Downloads\AppData\Win%208%2032bit%20VS7\Win%208%2032bit%20VS7\AppData\Roaming\Nam%202014\De%20tai%20nganh%202014\De%20tai%202014\File%20de%20tai%202014\102-Si-TTKN-Decuong-2014(1).doc" TargetMode="External" /><Relationship Id="rId63" Type="http://schemas.openxmlformats.org/officeDocument/2006/relationships/hyperlink" Target="file://C:\Users\hp\Downloads\AppData\Win%208%2032bit%20VS7\Win%208%2032bit%20VS7\AppData\Roaming\Nam%202014\De%20tai%20nganh%202014\De%20tai%202014\File%20de%20tai%202014\103-Chi-TTKN-Detai-2014.doc" TargetMode="External" /><Relationship Id="rId64" Type="http://schemas.openxmlformats.org/officeDocument/2006/relationships/hyperlink" Target="file://C:\Users\hp\Downloads\AppData\Win%208%2032bit%20VS7\Win%208%2032bit%20VS7\AppData\Roaming\Nam%202014\De%20tai%20nganh%202014\De%20tai%202014\File%20de%20tai%202014\103-Chi-TTKN-Decuong-2014(1).doc" TargetMode="External" /><Relationship Id="rId65" Type="http://schemas.openxmlformats.org/officeDocument/2006/relationships/hyperlink" Target="file://C:\Users\hp\Downloads\AppData\Win%208%2032bit%20VS7\Win%208%2032bit%20VS7\AppData\Roaming\Nam%202014\De%20tai%20nganh%202014\De%20tai%202014\File%20de%20tai%202014\104-Mai-TTKN-Detai-2014.doc" TargetMode="External" /><Relationship Id="rId66" Type="http://schemas.openxmlformats.org/officeDocument/2006/relationships/hyperlink" Target="file://C:\Users\hp\Downloads\AppData\Win%208%2032bit%20VS7\Win%208%2032bit%20VS7\AppData\Roaming\Nam%202014\De%20tai%20nganh%202014\De%20tai%202014\File%20de%20tai%202014\104-Mai-TTKN-Decuong-2014%20(2).doc" TargetMode="External" /><Relationship Id="rId67" Type="http://schemas.openxmlformats.org/officeDocument/2006/relationships/hyperlink" Target="file://C:\Users\hp\Downloads\AppData\Win%208%2032bit%20VS7\Win%208%2032bit%20VS7\AppData\Roaming\Nam%202014\De%20tai%20nganh%202014\De%20tai%202014\File%20de%20tai%202014\105-Quan_TTGDSK_De%20tai%20KAP%20cum%20A(H5N1)%202014.doc" TargetMode="External" /><Relationship Id="rId68" Type="http://schemas.openxmlformats.org/officeDocument/2006/relationships/hyperlink" Target="file://C:\Users\hp\Downloads\AppData\Win%208%2032bit%20VS7\Win%208%2032bit%20VS7\AppData\Roaming\Nam%202014\De%20tai%20nganh%202014\De%20tai%202014\File%20de%20tai%202014\106-de%20tai%20Huu%20Son.doc" TargetMode="External" /><Relationship Id="rId69" Type="http://schemas.openxmlformats.org/officeDocument/2006/relationships/hyperlink" Target="file://C:\Users\hp\Downloads\AppData\Win%208%2032bit%20VS7\Win%208%2032bit%20VS7\AppData\Roaming\Nam%202014\De%20tai%20nganh%202014\De%20tai%202014\File%20de%20tai%202014\107-Bo%20cau%20hoi%20de%20tai%20DPPN.doc" TargetMode="External" /><Relationship Id="rId70" Type="http://schemas.openxmlformats.org/officeDocument/2006/relationships/hyperlink" Target="file://C:\Users\hp\Downloads\AppData\Win%208%2032bit%20VS7\Win%208%2032bit%20VS7\AppData\Roaming\Nam%202014\De%20tai%20nganh%202014\De%20tai%202014\File%20de%20tai%202014\107-de%20cuong%20DP%20chuan%202014_%20FINISH%209DEC.doc" TargetMode="External" /><Relationship Id="rId71" Type="http://schemas.openxmlformats.org/officeDocument/2006/relationships/hyperlink" Target="file://C:\Users\hp\Downloads\AppData\Win%208%2032bit%20VS7\Win%208%2032bit%20VS7\AppData\Roaming\Nam%202014\De%20tai%20nganh%202014\De%20tai%202014\File%20de%20tai%202014\114-%20La%20Vinh%20Cuong%20-%20De%20tai-%202014.docx" TargetMode="External" /><Relationship Id="rId72" Type="http://schemas.openxmlformats.org/officeDocument/2006/relationships/hyperlink" Target="file://C:\Users\hp\Downloads\AppData\Win%208%2032bit%20VS7\Win%208%2032bit%20VS7\AppData\Roaming\Nam%202014\De%20tai%20nganh%202014\De%20tai%202014\File%20de%20tai%202014\121-%20Anh%20Quyen%20-%20De%20tai-HuongTra.doc" TargetMode="External" /><Relationship Id="rId73" Type="http://schemas.openxmlformats.org/officeDocument/2006/relationships/hyperlink" Target="file://C:\Users\hp\Downloads\AppData\Win%208%2032bit%20VS7\Win%208%2032bit%20VS7\AppData\Roaming\Nam%202014\De%20tai%20nganh%202014\De%20tai%202014\File%20de%20tai%202014\121-%20Anh%20Quyen%20-%20De%20cuong-HuongTra.doc.doc" TargetMode="External" /><Relationship Id="rId74" Type="http://schemas.openxmlformats.org/officeDocument/2006/relationships/hyperlink" Target="file://C:\Users\hp\Downloads\AppData\Win%208%2032bit%20VS7\Win%208%2032bit%20VS7\AppData\Roaming\Nam%202014\De%20tai%20nganh%202014\De%20tai%202014\File%20de%20tai%202014\124-NOI%20DUNG%20DE%20TAI%202014.doc" TargetMode="External" /><Relationship Id="rId75" Type="http://schemas.openxmlformats.org/officeDocument/2006/relationships/hyperlink" Target="file://C:\Users\hp\Downloads\AppData\Win%208%2032bit%20VS7\Win%208%2032bit%20VS7\AppData\Roaming\Nam%202014\De%20tai%20nganh%202014\De%20tai%202014\File%20de%20tai%202014\124-DE%20CUONG%202014.doc" TargetMode="External" /><Relationship Id="rId76" Type="http://schemas.openxmlformats.org/officeDocument/2006/relationships/hyperlink" Target="file://C:\Users\hp\Downloads\AppData\Win%208%2032bit%20VS7\Win%208%2032bit%20VS7\AppData\Roaming\Nam%202014\De%20tai%20nganh%202014\De%20tai%202014\File%20de%20tai%202014\128-&#272;INH%20TH&#7882;%20&#272;OAN%20TRINH-De%20tai-skss.docx" TargetMode="External" /><Relationship Id="rId77" Type="http://schemas.openxmlformats.org/officeDocument/2006/relationships/hyperlink" Target="file://C:\Users\hp\Downloads\AppData\Win%208%2032bit%20VS7\Win%208%2032bit%20VS7\AppData\Roaming\Nam%202014\De%20tai%20nganh%202014\De%20tai%202014\File%20de%20tai%202014\130-Ton%20That%20Chieu-de%20tai%20triet%20san.doc" TargetMode="External" /><Relationship Id="rId78" Type="http://schemas.openxmlformats.org/officeDocument/2006/relationships/hyperlink" Target="file://C:\Users\hp\Downloads\AppData\Win%208%2032bit%20VS7\Win%208%2032bit%20VS7\AppData\Roaming\Nam%202014\De%20tai%20nganh%202014\De%20tai%202014\File%20de%20tai%202014\130-Ton%20That%20Chieu-DE%20CUONG%20TRIET%20SAN.doc" TargetMode="External" /><Relationship Id="rId79" Type="http://schemas.openxmlformats.org/officeDocument/2006/relationships/hyperlink" Target="file://C:\Users\hp\Downloads\AppData\Win%208%2032bit%20VS7\Win%208%2032bit%20VS7\AppData\Roaming\Nam%202014\De%20tai%20nganh%202014\De%20tai%202014\File%20de%20tai%202014\131-Hoang%20Thi%20Tam-De%20tai-nghien%20cuu%20BDG%20trong%20%20linh%20%20vuc%20DS-SKSS-2014.doc" TargetMode="External" /><Relationship Id="rId80" Type="http://schemas.openxmlformats.org/officeDocument/2006/relationships/hyperlink" Target="file://C:\Users\hp\Downloads\AppData\Win%208%2032bit%20VS7\Win%208%2032bit%20VS7\AppData\Roaming\Nam%202014\De%20tai%20nganh%202014\De%20tai%202014\File%20de%20tai%202014\131-Hoang%20Thi%20Tam-%20De%20cuong%20de%20tai%20%20nghien%20%20cuu%20BDG%20trong%20linh%20vuc%20DS-SKSS%202014.doc" TargetMode="External" /><Relationship Id="rId81" Type="http://schemas.openxmlformats.org/officeDocument/2006/relationships/hyperlink" Target="file://C:\Users\hp\Downloads\AppData\Win%208%2032bit%20VS7\Win%208%2032bit%20VS7\AppData\Roaming\Nam%202014\De%20tai%20nganh%202014\De%20tai%202014\File%20de%20tai%202014\132-Boi_BVLBP_Detai_2014(1).doc" TargetMode="External" /><Relationship Id="rId82" Type="http://schemas.openxmlformats.org/officeDocument/2006/relationships/hyperlink" Target="file://C:\Users\hp\Downloads\AppData\Win%208%2032bit%20VS7\Win%208%2032bit%20VS7\AppData\Roaming\Nam%202014\De%20tai%20nganh%202014\De%20tai%202014\File%20de%20tai%202014\132-Boi_BVLBP_De%20cuong_2014.doc" TargetMode="External" /><Relationship Id="rId83" Type="http://schemas.openxmlformats.org/officeDocument/2006/relationships/comments" Target="../comments2.xml" /><Relationship Id="rId84" Type="http://schemas.openxmlformats.org/officeDocument/2006/relationships/vmlDrawing" Target="../drawings/vmlDrawing2.vml" /><Relationship Id="rId8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E143"/>
  <sheetViews>
    <sheetView tabSelected="1" view="pageBreakPreview" zoomScale="70" zoomScaleNormal="85" zoomScaleSheetLayoutView="70" workbookViewId="0" topLeftCell="A1">
      <selection activeCell="F143" sqref="F143"/>
    </sheetView>
  </sheetViews>
  <sheetFormatPr defaultColWidth="9.00390625" defaultRowHeight="15.75"/>
  <cols>
    <col min="1" max="2" width="6.125" style="67" customWidth="1"/>
    <col min="3" max="3" width="29.00390625" style="67" customWidth="1"/>
    <col min="4" max="4" width="12.75390625" style="67" customWidth="1"/>
    <col min="5" max="5" width="10.375" style="67" customWidth="1"/>
    <col min="6" max="6" width="28.125" style="83" customWidth="1"/>
    <col min="7" max="55" width="9.00390625" style="66" customWidth="1"/>
    <col min="56" max="16384" width="9.00390625" style="67" customWidth="1"/>
  </cols>
  <sheetData>
    <row r="1" spans="1:6" ht="59.25" customHeight="1">
      <c r="A1" s="109" t="s">
        <v>929</v>
      </c>
      <c r="B1" s="109"/>
      <c r="C1" s="109"/>
      <c r="D1" s="109"/>
      <c r="E1" s="109"/>
      <c r="F1" s="109"/>
    </row>
    <row r="2" spans="1:55" s="69" customFormat="1" ht="30.75" customHeight="1">
      <c r="A2" s="108" t="s">
        <v>19</v>
      </c>
      <c r="B2" s="110" t="s">
        <v>928</v>
      </c>
      <c r="C2" s="110" t="s">
        <v>17</v>
      </c>
      <c r="D2" s="110" t="s">
        <v>18</v>
      </c>
      <c r="E2" s="110" t="s">
        <v>927</v>
      </c>
      <c r="F2" s="110" t="s">
        <v>20</v>
      </c>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row>
    <row r="3" spans="1:55" s="69" customFormat="1" ht="24" customHeight="1">
      <c r="A3" s="108"/>
      <c r="B3" s="110"/>
      <c r="C3" s="110"/>
      <c r="D3" s="110"/>
      <c r="E3" s="110"/>
      <c r="F3" s="110"/>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row>
    <row r="4" spans="1:55" s="85" customFormat="1" ht="20.25" customHeight="1">
      <c r="A4" s="107">
        <v>1</v>
      </c>
      <c r="B4" s="65">
        <v>2</v>
      </c>
      <c r="C4" s="65">
        <v>3</v>
      </c>
      <c r="D4" s="65">
        <v>4</v>
      </c>
      <c r="E4" s="65">
        <v>5</v>
      </c>
      <c r="F4" s="65">
        <v>6</v>
      </c>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row>
    <row r="5" spans="1:55" s="73" customFormat="1" ht="178.5">
      <c r="A5" s="70">
        <v>1</v>
      </c>
      <c r="B5" s="70">
        <v>1</v>
      </c>
      <c r="C5" s="71" t="s">
        <v>139</v>
      </c>
      <c r="D5" s="71" t="s">
        <v>130</v>
      </c>
      <c r="E5" s="70">
        <v>2016</v>
      </c>
      <c r="F5" s="71" t="s">
        <v>935</v>
      </c>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row>
    <row r="6" spans="1:55" s="73" customFormat="1" ht="165.75">
      <c r="A6" s="74">
        <v>2</v>
      </c>
      <c r="B6" s="74">
        <v>2</v>
      </c>
      <c r="C6" s="75" t="s">
        <v>142</v>
      </c>
      <c r="D6" s="75" t="s">
        <v>130</v>
      </c>
      <c r="E6" s="74">
        <v>2016</v>
      </c>
      <c r="F6" s="75" t="s">
        <v>795</v>
      </c>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row>
    <row r="7" spans="1:55" s="73" customFormat="1" ht="204">
      <c r="A7" s="74">
        <v>3</v>
      </c>
      <c r="B7" s="74">
        <v>3</v>
      </c>
      <c r="C7" s="75" t="s">
        <v>146</v>
      </c>
      <c r="D7" s="75" t="s">
        <v>130</v>
      </c>
      <c r="E7" s="74">
        <v>2016</v>
      </c>
      <c r="F7" s="75" t="s">
        <v>849</v>
      </c>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row>
    <row r="8" spans="1:55" s="73" customFormat="1" ht="165.75">
      <c r="A8" s="74">
        <v>4</v>
      </c>
      <c r="B8" s="74">
        <v>4</v>
      </c>
      <c r="C8" s="75" t="s">
        <v>149</v>
      </c>
      <c r="D8" s="75" t="s">
        <v>130</v>
      </c>
      <c r="E8" s="74">
        <v>2016</v>
      </c>
      <c r="F8" s="75" t="s">
        <v>850</v>
      </c>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row>
    <row r="9" spans="1:55" s="73" customFormat="1" ht="114.75">
      <c r="A9" s="74">
        <v>5</v>
      </c>
      <c r="B9" s="74">
        <v>6</v>
      </c>
      <c r="C9" s="75" t="s">
        <v>154</v>
      </c>
      <c r="D9" s="75" t="s">
        <v>130</v>
      </c>
      <c r="E9" s="74">
        <v>2016</v>
      </c>
      <c r="F9" s="75" t="s">
        <v>796</v>
      </c>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row>
    <row r="10" spans="1:55" s="73" customFormat="1" ht="140.25">
      <c r="A10" s="74">
        <v>6</v>
      </c>
      <c r="B10" s="74">
        <v>7</v>
      </c>
      <c r="C10" s="75" t="s">
        <v>158</v>
      </c>
      <c r="D10" s="75" t="s">
        <v>63</v>
      </c>
      <c r="E10" s="74">
        <v>2016</v>
      </c>
      <c r="F10" s="75" t="s">
        <v>851</v>
      </c>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row>
    <row r="11" spans="1:55" s="73" customFormat="1" ht="153">
      <c r="A11" s="74">
        <v>7</v>
      </c>
      <c r="B11" s="74">
        <v>8</v>
      </c>
      <c r="C11" s="75" t="s">
        <v>162</v>
      </c>
      <c r="D11" s="75" t="s">
        <v>63</v>
      </c>
      <c r="E11" s="74">
        <v>2016</v>
      </c>
      <c r="F11" s="75" t="s">
        <v>852</v>
      </c>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row>
    <row r="12" spans="1:55" s="73" customFormat="1" ht="178.5">
      <c r="A12" s="74">
        <v>8</v>
      </c>
      <c r="B12" s="74">
        <v>9</v>
      </c>
      <c r="C12" s="75" t="s">
        <v>166</v>
      </c>
      <c r="D12" s="75" t="s">
        <v>0</v>
      </c>
      <c r="E12" s="74">
        <v>2016</v>
      </c>
      <c r="F12" s="75" t="s">
        <v>853</v>
      </c>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row>
    <row r="13" spans="1:55" s="73" customFormat="1" ht="153">
      <c r="A13" s="74">
        <v>9</v>
      </c>
      <c r="B13" s="74">
        <v>10</v>
      </c>
      <c r="C13" s="75" t="s">
        <v>170</v>
      </c>
      <c r="D13" s="75" t="s">
        <v>0</v>
      </c>
      <c r="E13" s="74">
        <v>2016</v>
      </c>
      <c r="F13" s="75" t="s">
        <v>854</v>
      </c>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row>
    <row r="14" spans="1:55" s="73" customFormat="1" ht="153">
      <c r="A14" s="74">
        <v>10</v>
      </c>
      <c r="B14" s="74">
        <v>11</v>
      </c>
      <c r="C14" s="75" t="s">
        <v>174</v>
      </c>
      <c r="D14" s="75" t="s">
        <v>0</v>
      </c>
      <c r="E14" s="74">
        <v>2016</v>
      </c>
      <c r="F14" s="75" t="s">
        <v>855</v>
      </c>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row>
    <row r="15" spans="1:55" s="73" customFormat="1" ht="153">
      <c r="A15" s="74">
        <v>11</v>
      </c>
      <c r="B15" s="74">
        <v>12</v>
      </c>
      <c r="C15" s="75" t="s">
        <v>178</v>
      </c>
      <c r="D15" s="75" t="s">
        <v>0</v>
      </c>
      <c r="E15" s="74">
        <v>2016</v>
      </c>
      <c r="F15" s="75" t="s">
        <v>856</v>
      </c>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row>
    <row r="16" spans="1:55" s="73" customFormat="1" ht="102">
      <c r="A16" s="74">
        <v>12</v>
      </c>
      <c r="B16" s="74">
        <v>15</v>
      </c>
      <c r="C16" s="75" t="s">
        <v>187</v>
      </c>
      <c r="D16" s="75" t="s">
        <v>16</v>
      </c>
      <c r="E16" s="74">
        <v>2016</v>
      </c>
      <c r="F16" s="75" t="s">
        <v>857</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row>
    <row r="17" spans="1:55" s="73" customFormat="1" ht="165.75">
      <c r="A17" s="74">
        <v>13</v>
      </c>
      <c r="B17" s="74">
        <v>16</v>
      </c>
      <c r="C17" s="75" t="s">
        <v>191</v>
      </c>
      <c r="D17" s="75" t="s">
        <v>0</v>
      </c>
      <c r="E17" s="74">
        <v>2016</v>
      </c>
      <c r="F17" s="75" t="s">
        <v>858</v>
      </c>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row>
    <row r="18" spans="1:55" s="73" customFormat="1" ht="127.5">
      <c r="A18" s="74">
        <v>14</v>
      </c>
      <c r="B18" s="74">
        <v>18</v>
      </c>
      <c r="C18" s="75" t="s">
        <v>197</v>
      </c>
      <c r="D18" s="75" t="s">
        <v>16</v>
      </c>
      <c r="E18" s="74">
        <v>2016</v>
      </c>
      <c r="F18" s="75" t="s">
        <v>799</v>
      </c>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row>
    <row r="19" spans="1:55" s="73" customFormat="1" ht="127.5">
      <c r="A19" s="74">
        <v>15</v>
      </c>
      <c r="B19" s="74">
        <v>19</v>
      </c>
      <c r="C19" s="75" t="s">
        <v>201</v>
      </c>
      <c r="D19" s="75" t="s">
        <v>70</v>
      </c>
      <c r="E19" s="74">
        <v>2016</v>
      </c>
      <c r="F19" s="75" t="s">
        <v>859</v>
      </c>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row>
    <row r="20" spans="1:55" s="73" customFormat="1" ht="153">
      <c r="A20" s="74">
        <v>16</v>
      </c>
      <c r="B20" s="74">
        <v>20</v>
      </c>
      <c r="C20" s="75" t="s">
        <v>204</v>
      </c>
      <c r="D20" s="75" t="s">
        <v>127</v>
      </c>
      <c r="E20" s="74">
        <v>2016</v>
      </c>
      <c r="F20" s="75" t="s">
        <v>860</v>
      </c>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row>
    <row r="21" spans="1:55" s="73" customFormat="1" ht="89.25">
      <c r="A21" s="74">
        <v>17</v>
      </c>
      <c r="B21" s="74">
        <v>21</v>
      </c>
      <c r="C21" s="75" t="s">
        <v>208</v>
      </c>
      <c r="D21" s="75" t="s">
        <v>125</v>
      </c>
      <c r="E21" s="74">
        <v>2016</v>
      </c>
      <c r="F21" s="75" t="s">
        <v>861</v>
      </c>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row>
    <row r="22" spans="1:55" s="73" customFormat="1" ht="204">
      <c r="A22" s="74">
        <v>18</v>
      </c>
      <c r="B22" s="74">
        <v>22</v>
      </c>
      <c r="C22" s="75" t="s">
        <v>212</v>
      </c>
      <c r="D22" s="75" t="s">
        <v>16</v>
      </c>
      <c r="E22" s="74">
        <v>2016</v>
      </c>
      <c r="F22" s="75" t="s">
        <v>862</v>
      </c>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row>
    <row r="23" spans="1:55" s="73" customFormat="1" ht="191.25">
      <c r="A23" s="74">
        <v>19</v>
      </c>
      <c r="B23" s="74">
        <v>23</v>
      </c>
      <c r="C23" s="75" t="s">
        <v>216</v>
      </c>
      <c r="D23" s="75" t="s">
        <v>16</v>
      </c>
      <c r="E23" s="74">
        <v>2016</v>
      </c>
      <c r="F23" s="75" t="s">
        <v>863</v>
      </c>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row>
    <row r="24" spans="1:55" s="73" customFormat="1" ht="127.5">
      <c r="A24" s="74">
        <v>20</v>
      </c>
      <c r="B24" s="74">
        <v>24</v>
      </c>
      <c r="C24" s="75" t="s">
        <v>220</v>
      </c>
      <c r="D24" s="75" t="s">
        <v>16</v>
      </c>
      <c r="E24" s="74">
        <v>2016</v>
      </c>
      <c r="F24" s="75" t="s">
        <v>864</v>
      </c>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row>
    <row r="25" spans="1:55" s="73" customFormat="1" ht="153">
      <c r="A25" s="74">
        <v>21</v>
      </c>
      <c r="B25" s="74">
        <v>26</v>
      </c>
      <c r="C25" s="75" t="s">
        <v>227</v>
      </c>
      <c r="D25" s="75" t="s">
        <v>131</v>
      </c>
      <c r="E25" s="74">
        <v>2016</v>
      </c>
      <c r="F25" s="75" t="s">
        <v>865</v>
      </c>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row>
    <row r="26" spans="1:55" s="73" customFormat="1" ht="165.75">
      <c r="A26" s="74">
        <v>22</v>
      </c>
      <c r="B26" s="74">
        <v>27</v>
      </c>
      <c r="C26" s="75" t="s">
        <v>231</v>
      </c>
      <c r="D26" s="75" t="s">
        <v>131</v>
      </c>
      <c r="E26" s="74">
        <v>2016</v>
      </c>
      <c r="F26" s="75" t="s">
        <v>866</v>
      </c>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1:55" s="73" customFormat="1" ht="165.75">
      <c r="A27" s="74">
        <v>23</v>
      </c>
      <c r="B27" s="74">
        <v>28</v>
      </c>
      <c r="C27" s="75" t="s">
        <v>235</v>
      </c>
      <c r="D27" s="75" t="s">
        <v>131</v>
      </c>
      <c r="E27" s="74">
        <v>2016</v>
      </c>
      <c r="F27" s="75" t="s">
        <v>867</v>
      </c>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row>
    <row r="28" spans="1:55" s="73" customFormat="1" ht="178.5">
      <c r="A28" s="74">
        <v>24</v>
      </c>
      <c r="B28" s="74">
        <v>29</v>
      </c>
      <c r="C28" s="75" t="s">
        <v>238</v>
      </c>
      <c r="D28" s="75" t="s">
        <v>131</v>
      </c>
      <c r="E28" s="74">
        <v>2016</v>
      </c>
      <c r="F28" s="75" t="s">
        <v>868</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row>
    <row r="29" spans="1:55" s="73" customFormat="1" ht="216.75">
      <c r="A29" s="74">
        <v>25</v>
      </c>
      <c r="B29" s="74">
        <v>30</v>
      </c>
      <c r="C29" s="75" t="s">
        <v>241</v>
      </c>
      <c r="D29" s="75" t="s">
        <v>13</v>
      </c>
      <c r="E29" s="74">
        <v>2016</v>
      </c>
      <c r="F29" s="75" t="s">
        <v>869</v>
      </c>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row>
    <row r="30" spans="1:55" s="73" customFormat="1" ht="280.5">
      <c r="A30" s="74">
        <v>26</v>
      </c>
      <c r="B30" s="74">
        <v>31</v>
      </c>
      <c r="C30" s="75" t="s">
        <v>244</v>
      </c>
      <c r="D30" s="75" t="s">
        <v>13</v>
      </c>
      <c r="E30" s="74">
        <v>2016</v>
      </c>
      <c r="F30" s="75" t="s">
        <v>870</v>
      </c>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row>
    <row r="31" spans="1:55" s="73" customFormat="1" ht="255">
      <c r="A31" s="74">
        <v>27</v>
      </c>
      <c r="B31" s="74">
        <v>32</v>
      </c>
      <c r="C31" s="75" t="s">
        <v>248</v>
      </c>
      <c r="D31" s="75" t="s">
        <v>13</v>
      </c>
      <c r="E31" s="74">
        <v>2016</v>
      </c>
      <c r="F31" s="75" t="s">
        <v>871</v>
      </c>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row>
    <row r="32" spans="1:55" s="73" customFormat="1" ht="178.5">
      <c r="A32" s="74">
        <v>28</v>
      </c>
      <c r="B32" s="74">
        <v>34</v>
      </c>
      <c r="C32" s="75" t="s">
        <v>254</v>
      </c>
      <c r="D32" s="75" t="s">
        <v>13</v>
      </c>
      <c r="E32" s="74">
        <v>2016</v>
      </c>
      <c r="F32" s="75" t="s">
        <v>872</v>
      </c>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row>
    <row r="33" spans="1:55" s="73" customFormat="1" ht="165.75">
      <c r="A33" s="74">
        <v>29</v>
      </c>
      <c r="B33" s="74">
        <v>35</v>
      </c>
      <c r="C33" s="75" t="s">
        <v>258</v>
      </c>
      <c r="D33" s="75" t="s">
        <v>13</v>
      </c>
      <c r="E33" s="74">
        <v>2016</v>
      </c>
      <c r="F33" s="75" t="s">
        <v>873</v>
      </c>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row>
    <row r="34" spans="1:55" s="73" customFormat="1" ht="165.75">
      <c r="A34" s="74">
        <v>30</v>
      </c>
      <c r="B34" s="74">
        <v>36</v>
      </c>
      <c r="C34" s="75" t="s">
        <v>261</v>
      </c>
      <c r="D34" s="75" t="s">
        <v>262</v>
      </c>
      <c r="E34" s="74">
        <v>2016</v>
      </c>
      <c r="F34" s="75" t="s">
        <v>874</v>
      </c>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row>
    <row r="35" spans="1:55" s="73" customFormat="1" ht="89.25">
      <c r="A35" s="74">
        <v>31</v>
      </c>
      <c r="B35" s="74">
        <v>37</v>
      </c>
      <c r="C35" s="75" t="s">
        <v>266</v>
      </c>
      <c r="D35" s="75" t="s">
        <v>77</v>
      </c>
      <c r="E35" s="74">
        <v>2016</v>
      </c>
      <c r="F35" s="75" t="s">
        <v>875</v>
      </c>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row>
    <row r="36" spans="1:55" s="73" customFormat="1" ht="140.25">
      <c r="A36" s="74">
        <v>32</v>
      </c>
      <c r="B36" s="74">
        <v>39</v>
      </c>
      <c r="C36" s="75" t="s">
        <v>274</v>
      </c>
      <c r="D36" s="75" t="s">
        <v>75</v>
      </c>
      <c r="E36" s="74">
        <v>2016</v>
      </c>
      <c r="F36" s="75" t="s">
        <v>876</v>
      </c>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row>
    <row r="37" spans="1:55" s="73" customFormat="1" ht="229.5">
      <c r="A37" s="74">
        <v>33</v>
      </c>
      <c r="B37" s="74">
        <v>40</v>
      </c>
      <c r="C37" s="75" t="s">
        <v>277</v>
      </c>
      <c r="D37" s="75" t="s">
        <v>71</v>
      </c>
      <c r="E37" s="74">
        <v>2016</v>
      </c>
      <c r="F37" s="75" t="s">
        <v>877</v>
      </c>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row>
    <row r="38" spans="1:55" s="73" customFormat="1" ht="140.25">
      <c r="A38" s="74">
        <v>34</v>
      </c>
      <c r="B38" s="74">
        <v>41</v>
      </c>
      <c r="C38" s="75" t="s">
        <v>281</v>
      </c>
      <c r="D38" s="75" t="s">
        <v>71</v>
      </c>
      <c r="E38" s="74">
        <v>2016</v>
      </c>
      <c r="F38" s="75" t="s">
        <v>878</v>
      </c>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row>
    <row r="39" spans="1:55" s="73" customFormat="1" ht="102">
      <c r="A39" s="74">
        <v>35</v>
      </c>
      <c r="B39" s="74">
        <v>42</v>
      </c>
      <c r="C39" s="75" t="s">
        <v>285</v>
      </c>
      <c r="D39" s="75" t="s">
        <v>71</v>
      </c>
      <c r="E39" s="74">
        <v>2016</v>
      </c>
      <c r="F39" s="75" t="s">
        <v>879</v>
      </c>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row>
    <row r="40" spans="1:55" s="73" customFormat="1" ht="127.5">
      <c r="A40" s="74">
        <v>36</v>
      </c>
      <c r="B40" s="74">
        <v>43</v>
      </c>
      <c r="C40" s="75" t="s">
        <v>289</v>
      </c>
      <c r="D40" s="75" t="s">
        <v>71</v>
      </c>
      <c r="E40" s="74">
        <v>2016</v>
      </c>
      <c r="F40" s="75" t="s">
        <v>800</v>
      </c>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row>
    <row r="41" spans="1:55" s="73" customFormat="1" ht="89.25">
      <c r="A41" s="74">
        <v>37</v>
      </c>
      <c r="B41" s="74">
        <v>46</v>
      </c>
      <c r="C41" s="75" t="s">
        <v>297</v>
      </c>
      <c r="D41" s="75" t="s">
        <v>56</v>
      </c>
      <c r="E41" s="74">
        <v>2016</v>
      </c>
      <c r="F41" s="75" t="s">
        <v>880</v>
      </c>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row>
    <row r="42" spans="1:55" s="73" customFormat="1" ht="102">
      <c r="A42" s="74">
        <v>38</v>
      </c>
      <c r="B42" s="74">
        <v>47</v>
      </c>
      <c r="C42" s="75" t="s">
        <v>301</v>
      </c>
      <c r="D42" s="75" t="s">
        <v>107</v>
      </c>
      <c r="E42" s="74">
        <v>2016</v>
      </c>
      <c r="F42" s="75" t="s">
        <v>881</v>
      </c>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row>
    <row r="43" spans="1:55" s="73" customFormat="1" ht="114.75">
      <c r="A43" s="74">
        <v>39</v>
      </c>
      <c r="B43" s="74">
        <v>48</v>
      </c>
      <c r="C43" s="75" t="s">
        <v>304</v>
      </c>
      <c r="D43" s="75" t="s">
        <v>107</v>
      </c>
      <c r="E43" s="74">
        <v>2016</v>
      </c>
      <c r="F43" s="75" t="s">
        <v>882</v>
      </c>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row>
    <row r="44" spans="1:55" s="73" customFormat="1" ht="114.75">
      <c r="A44" s="74">
        <v>40</v>
      </c>
      <c r="B44" s="74">
        <v>49</v>
      </c>
      <c r="C44" s="75" t="s">
        <v>307</v>
      </c>
      <c r="D44" s="75" t="s">
        <v>15</v>
      </c>
      <c r="E44" s="74">
        <v>2016</v>
      </c>
      <c r="F44" s="75" t="s">
        <v>883</v>
      </c>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row>
    <row r="45" spans="1:55" s="73" customFormat="1" ht="127.5">
      <c r="A45" s="74">
        <v>41</v>
      </c>
      <c r="B45" s="74">
        <v>50</v>
      </c>
      <c r="C45" s="75" t="s">
        <v>311</v>
      </c>
      <c r="D45" s="75" t="s">
        <v>15</v>
      </c>
      <c r="E45" s="74">
        <v>2016</v>
      </c>
      <c r="F45" s="75" t="s">
        <v>884</v>
      </c>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row>
    <row r="46" spans="1:55" s="73" customFormat="1" ht="127.5">
      <c r="A46" s="74">
        <v>42</v>
      </c>
      <c r="B46" s="74">
        <v>51</v>
      </c>
      <c r="C46" s="75" t="s">
        <v>315</v>
      </c>
      <c r="D46" s="75" t="s">
        <v>15</v>
      </c>
      <c r="E46" s="74">
        <v>2016</v>
      </c>
      <c r="F46" s="75" t="s">
        <v>885</v>
      </c>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row>
    <row r="47" spans="1:55" s="73" customFormat="1" ht="216.75">
      <c r="A47" s="74">
        <v>43</v>
      </c>
      <c r="B47" s="74">
        <v>52</v>
      </c>
      <c r="C47" s="75" t="s">
        <v>319</v>
      </c>
      <c r="D47" s="75" t="s">
        <v>79</v>
      </c>
      <c r="E47" s="74">
        <v>2016</v>
      </c>
      <c r="F47" s="75" t="s">
        <v>886</v>
      </c>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row>
    <row r="48" spans="1:55" s="73" customFormat="1" ht="204">
      <c r="A48" s="74">
        <v>44</v>
      </c>
      <c r="B48" s="74">
        <v>53</v>
      </c>
      <c r="C48" s="75" t="s">
        <v>323</v>
      </c>
      <c r="D48" s="75" t="s">
        <v>79</v>
      </c>
      <c r="E48" s="74">
        <v>2016</v>
      </c>
      <c r="F48" s="75" t="s">
        <v>887</v>
      </c>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row>
    <row r="49" spans="1:55" s="73" customFormat="1" ht="191.25">
      <c r="A49" s="74">
        <v>45</v>
      </c>
      <c r="B49" s="74">
        <v>54</v>
      </c>
      <c r="C49" s="75" t="s">
        <v>326</v>
      </c>
      <c r="D49" s="75" t="s">
        <v>79</v>
      </c>
      <c r="E49" s="74">
        <v>2016</v>
      </c>
      <c r="F49" s="75" t="s">
        <v>801</v>
      </c>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row>
    <row r="50" spans="1:55" s="73" customFormat="1" ht="191.25">
      <c r="A50" s="74">
        <v>46</v>
      </c>
      <c r="B50" s="74">
        <v>55</v>
      </c>
      <c r="C50" s="75" t="s">
        <v>330</v>
      </c>
      <c r="D50" s="75" t="s">
        <v>79</v>
      </c>
      <c r="E50" s="74">
        <v>2016</v>
      </c>
      <c r="F50" s="75" t="s">
        <v>888</v>
      </c>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row>
    <row r="51" spans="1:55" s="73" customFormat="1" ht="204">
      <c r="A51" s="74">
        <v>47</v>
      </c>
      <c r="B51" s="74">
        <v>59</v>
      </c>
      <c r="C51" s="75" t="s">
        <v>339</v>
      </c>
      <c r="D51" s="75" t="s">
        <v>335</v>
      </c>
      <c r="E51" s="74">
        <v>2016</v>
      </c>
      <c r="F51" s="75" t="s">
        <v>889</v>
      </c>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row>
    <row r="52" spans="1:55" s="73" customFormat="1" ht="204">
      <c r="A52" s="74">
        <v>48</v>
      </c>
      <c r="B52" s="74">
        <v>60</v>
      </c>
      <c r="C52" s="75" t="s">
        <v>342</v>
      </c>
      <c r="D52" s="75" t="s">
        <v>335</v>
      </c>
      <c r="E52" s="74">
        <v>2016</v>
      </c>
      <c r="F52" s="75" t="s">
        <v>890</v>
      </c>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row>
    <row r="53" spans="1:55" s="73" customFormat="1" ht="318.75">
      <c r="A53" s="74">
        <v>49</v>
      </c>
      <c r="B53" s="74">
        <v>62</v>
      </c>
      <c r="C53" s="75" t="s">
        <v>346</v>
      </c>
      <c r="D53" s="75" t="s">
        <v>335</v>
      </c>
      <c r="E53" s="74">
        <v>2016</v>
      </c>
      <c r="F53" s="75" t="s">
        <v>797</v>
      </c>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row>
    <row r="54" spans="1:55" s="73" customFormat="1" ht="191.25">
      <c r="A54" s="74">
        <v>50</v>
      </c>
      <c r="B54" s="74">
        <v>63</v>
      </c>
      <c r="C54" s="75" t="s">
        <v>349</v>
      </c>
      <c r="D54" s="75" t="s">
        <v>335</v>
      </c>
      <c r="E54" s="74">
        <v>2016</v>
      </c>
      <c r="F54" s="75" t="s">
        <v>891</v>
      </c>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row>
    <row r="55" spans="1:55" s="73" customFormat="1" ht="204">
      <c r="A55" s="74">
        <v>51</v>
      </c>
      <c r="B55" s="74">
        <v>64</v>
      </c>
      <c r="C55" s="75" t="s">
        <v>352</v>
      </c>
      <c r="D55" s="75" t="s">
        <v>68</v>
      </c>
      <c r="E55" s="74">
        <v>2016</v>
      </c>
      <c r="F55" s="75" t="s">
        <v>892</v>
      </c>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row>
    <row r="56" spans="1:55" s="73" customFormat="1" ht="127.5">
      <c r="A56" s="74">
        <v>52</v>
      </c>
      <c r="B56" s="74">
        <v>65</v>
      </c>
      <c r="C56" s="75" t="s">
        <v>356</v>
      </c>
      <c r="D56" s="75" t="s">
        <v>11</v>
      </c>
      <c r="E56" s="74">
        <v>2016</v>
      </c>
      <c r="F56" s="75" t="s">
        <v>893</v>
      </c>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row>
    <row r="57" spans="1:55" s="73" customFormat="1" ht="216.75">
      <c r="A57" s="74">
        <v>53</v>
      </c>
      <c r="B57" s="74">
        <v>66</v>
      </c>
      <c r="C57" s="75" t="s">
        <v>359</v>
      </c>
      <c r="D57" s="75" t="s">
        <v>68</v>
      </c>
      <c r="E57" s="74">
        <v>2016</v>
      </c>
      <c r="F57" s="75" t="s">
        <v>894</v>
      </c>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row>
    <row r="58" spans="1:55" s="73" customFormat="1" ht="191.25">
      <c r="A58" s="74">
        <v>54</v>
      </c>
      <c r="B58" s="74">
        <v>67</v>
      </c>
      <c r="C58" s="75" t="s">
        <v>362</v>
      </c>
      <c r="D58" s="75" t="s">
        <v>68</v>
      </c>
      <c r="E58" s="74">
        <v>2016</v>
      </c>
      <c r="F58" s="75" t="s">
        <v>895</v>
      </c>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row>
    <row r="59" spans="1:55" s="73" customFormat="1" ht="216.75">
      <c r="A59" s="74">
        <v>55</v>
      </c>
      <c r="B59" s="74">
        <v>68</v>
      </c>
      <c r="C59" s="75" t="s">
        <v>365</v>
      </c>
      <c r="D59" s="75" t="s">
        <v>68</v>
      </c>
      <c r="E59" s="74">
        <v>2016</v>
      </c>
      <c r="F59" s="75" t="s">
        <v>896</v>
      </c>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row>
    <row r="60" spans="1:55" s="73" customFormat="1" ht="255">
      <c r="A60" s="74">
        <v>56</v>
      </c>
      <c r="B60" s="74">
        <v>69</v>
      </c>
      <c r="C60" s="75" t="s">
        <v>369</v>
      </c>
      <c r="D60" s="75" t="s">
        <v>67</v>
      </c>
      <c r="E60" s="74">
        <v>2016</v>
      </c>
      <c r="F60" s="75" t="s">
        <v>897</v>
      </c>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row>
    <row r="61" spans="1:55" s="73" customFormat="1" ht="140.25">
      <c r="A61" s="74">
        <v>57</v>
      </c>
      <c r="B61" s="74">
        <v>70</v>
      </c>
      <c r="C61" s="75" t="s">
        <v>372</v>
      </c>
      <c r="D61" s="75" t="s">
        <v>67</v>
      </c>
      <c r="E61" s="74">
        <v>2016</v>
      </c>
      <c r="F61" s="75" t="s">
        <v>898</v>
      </c>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row>
    <row r="62" spans="1:55" s="73" customFormat="1" ht="102">
      <c r="A62" s="74">
        <v>58</v>
      </c>
      <c r="B62" s="74">
        <v>71</v>
      </c>
      <c r="C62" s="75" t="s">
        <v>375</v>
      </c>
      <c r="D62" s="75" t="s">
        <v>67</v>
      </c>
      <c r="E62" s="74">
        <v>2016</v>
      </c>
      <c r="F62" s="75" t="s">
        <v>899</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row>
    <row r="63" spans="1:55" s="73" customFormat="1" ht="140.25">
      <c r="A63" s="74">
        <v>59</v>
      </c>
      <c r="B63" s="74">
        <v>72</v>
      </c>
      <c r="C63" s="75" t="s">
        <v>379</v>
      </c>
      <c r="D63" s="75" t="s">
        <v>67</v>
      </c>
      <c r="E63" s="74">
        <v>2016</v>
      </c>
      <c r="F63" s="75" t="s">
        <v>900</v>
      </c>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row>
    <row r="64" spans="1:55" s="73" customFormat="1" ht="153">
      <c r="A64" s="74">
        <v>60</v>
      </c>
      <c r="B64" s="74">
        <v>73</v>
      </c>
      <c r="C64" s="75" t="s">
        <v>383</v>
      </c>
      <c r="D64" s="75" t="s">
        <v>67</v>
      </c>
      <c r="E64" s="74">
        <v>2016</v>
      </c>
      <c r="F64" s="75" t="s">
        <v>901</v>
      </c>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row>
    <row r="65" spans="1:55" s="73" customFormat="1" ht="153">
      <c r="A65" s="74">
        <v>61</v>
      </c>
      <c r="B65" s="74">
        <v>74</v>
      </c>
      <c r="C65" s="75" t="s">
        <v>385</v>
      </c>
      <c r="D65" s="75" t="s">
        <v>67</v>
      </c>
      <c r="E65" s="74">
        <v>2016</v>
      </c>
      <c r="F65" s="75" t="s">
        <v>902</v>
      </c>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row>
    <row r="66" spans="1:55" s="73" customFormat="1" ht="153">
      <c r="A66" s="74">
        <v>62</v>
      </c>
      <c r="B66" s="74">
        <v>75</v>
      </c>
      <c r="C66" s="75" t="s">
        <v>389</v>
      </c>
      <c r="D66" s="75" t="s">
        <v>67</v>
      </c>
      <c r="E66" s="74">
        <v>2016</v>
      </c>
      <c r="F66" s="75" t="s">
        <v>903</v>
      </c>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row>
    <row r="67" spans="1:55" s="73" customFormat="1" ht="191.25">
      <c r="A67" s="74">
        <v>63</v>
      </c>
      <c r="B67" s="74">
        <v>76</v>
      </c>
      <c r="C67" s="75" t="s">
        <v>393</v>
      </c>
      <c r="D67" s="75" t="s">
        <v>67</v>
      </c>
      <c r="E67" s="74">
        <v>2016</v>
      </c>
      <c r="F67" s="75" t="s">
        <v>904</v>
      </c>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row>
    <row r="68" spans="1:55" s="73" customFormat="1" ht="191.25">
      <c r="A68" s="74">
        <v>64</v>
      </c>
      <c r="B68" s="74">
        <v>77</v>
      </c>
      <c r="C68" s="75" t="s">
        <v>395</v>
      </c>
      <c r="D68" s="75" t="s">
        <v>67</v>
      </c>
      <c r="E68" s="74">
        <v>2016</v>
      </c>
      <c r="F68" s="75" t="s">
        <v>905</v>
      </c>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row>
    <row r="69" spans="1:55" s="73" customFormat="1" ht="191.25">
      <c r="A69" s="74">
        <v>65</v>
      </c>
      <c r="B69" s="74">
        <v>78</v>
      </c>
      <c r="C69" s="75" t="s">
        <v>398</v>
      </c>
      <c r="D69" s="75" t="s">
        <v>67</v>
      </c>
      <c r="E69" s="74">
        <v>2016</v>
      </c>
      <c r="F69" s="75" t="s">
        <v>906</v>
      </c>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row>
    <row r="70" spans="1:55" s="73" customFormat="1" ht="102">
      <c r="A70" s="74">
        <v>66</v>
      </c>
      <c r="B70" s="74">
        <v>79</v>
      </c>
      <c r="C70" s="75" t="s">
        <v>402</v>
      </c>
      <c r="D70" s="75" t="s">
        <v>23</v>
      </c>
      <c r="E70" s="74">
        <v>2016</v>
      </c>
      <c r="F70" s="75" t="s">
        <v>907</v>
      </c>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row>
    <row r="71" spans="1:55" s="73" customFormat="1" ht="76.5">
      <c r="A71" s="74">
        <v>67</v>
      </c>
      <c r="B71" s="74">
        <v>83</v>
      </c>
      <c r="C71" s="75" t="s">
        <v>409</v>
      </c>
      <c r="D71" s="75" t="s">
        <v>23</v>
      </c>
      <c r="E71" s="74">
        <v>2016</v>
      </c>
      <c r="F71" s="75" t="s">
        <v>908</v>
      </c>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row>
    <row r="72" spans="1:55" s="73" customFormat="1" ht="216.75">
      <c r="A72" s="74">
        <v>68</v>
      </c>
      <c r="B72" s="74">
        <v>84</v>
      </c>
      <c r="C72" s="75" t="s">
        <v>413</v>
      </c>
      <c r="D72" s="75" t="s">
        <v>23</v>
      </c>
      <c r="E72" s="74">
        <v>2016</v>
      </c>
      <c r="F72" s="75" t="s">
        <v>909</v>
      </c>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row>
    <row r="73" spans="1:55" s="73" customFormat="1" ht="153">
      <c r="A73" s="74">
        <v>69</v>
      </c>
      <c r="B73" s="74">
        <v>87</v>
      </c>
      <c r="C73" s="75" t="s">
        <v>420</v>
      </c>
      <c r="D73" s="75" t="s">
        <v>23</v>
      </c>
      <c r="E73" s="74">
        <v>2016</v>
      </c>
      <c r="F73" s="75" t="s">
        <v>910</v>
      </c>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row>
    <row r="74" spans="1:55" s="73" customFormat="1" ht="153">
      <c r="A74" s="74">
        <v>70</v>
      </c>
      <c r="B74" s="74">
        <v>88</v>
      </c>
      <c r="C74" s="75" t="s">
        <v>423</v>
      </c>
      <c r="D74" s="75" t="s">
        <v>23</v>
      </c>
      <c r="E74" s="74">
        <v>2016</v>
      </c>
      <c r="F74" s="75" t="s">
        <v>911</v>
      </c>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row>
    <row r="75" spans="1:55" s="73" customFormat="1" ht="267.75">
      <c r="A75" s="74">
        <v>71</v>
      </c>
      <c r="B75" s="74">
        <v>89</v>
      </c>
      <c r="C75" s="75" t="s">
        <v>426</v>
      </c>
      <c r="D75" s="75" t="s">
        <v>23</v>
      </c>
      <c r="E75" s="74">
        <v>2016</v>
      </c>
      <c r="F75" s="78" t="s">
        <v>912</v>
      </c>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row>
    <row r="76" spans="1:55" s="73" customFormat="1" ht="63.75">
      <c r="A76" s="74">
        <v>72</v>
      </c>
      <c r="B76" s="74">
        <v>91</v>
      </c>
      <c r="C76" s="75" t="s">
        <v>431</v>
      </c>
      <c r="D76" s="75" t="s">
        <v>23</v>
      </c>
      <c r="E76" s="74">
        <v>2016</v>
      </c>
      <c r="F76" s="78" t="s">
        <v>798</v>
      </c>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row>
    <row r="77" spans="1:55" s="73" customFormat="1" ht="369.75">
      <c r="A77" s="74">
        <v>73</v>
      </c>
      <c r="B77" s="74">
        <v>93</v>
      </c>
      <c r="C77" s="75" t="s">
        <v>436</v>
      </c>
      <c r="D77" s="75" t="s">
        <v>23</v>
      </c>
      <c r="E77" s="74">
        <v>2016</v>
      </c>
      <c r="F77" s="75" t="s">
        <v>913</v>
      </c>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row>
    <row r="78" spans="1:55" s="73" customFormat="1" ht="191.25">
      <c r="A78" s="74">
        <v>74</v>
      </c>
      <c r="B78" s="74">
        <v>94</v>
      </c>
      <c r="C78" s="75" t="s">
        <v>439</v>
      </c>
      <c r="D78" s="75" t="s">
        <v>61</v>
      </c>
      <c r="E78" s="74">
        <v>2016</v>
      </c>
      <c r="F78" s="75" t="s">
        <v>914</v>
      </c>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row>
    <row r="79" spans="1:55" s="73" customFormat="1" ht="191.25">
      <c r="A79" s="74">
        <v>75</v>
      </c>
      <c r="B79" s="74">
        <v>95</v>
      </c>
      <c r="C79" s="75" t="s">
        <v>442</v>
      </c>
      <c r="D79" s="75" t="s">
        <v>61</v>
      </c>
      <c r="E79" s="74">
        <v>2016</v>
      </c>
      <c r="F79" s="75" t="s">
        <v>802</v>
      </c>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row>
    <row r="80" spans="1:55" s="73" customFormat="1" ht="204">
      <c r="A80" s="74">
        <v>76</v>
      </c>
      <c r="B80" s="74">
        <v>96</v>
      </c>
      <c r="C80" s="75" t="s">
        <v>446</v>
      </c>
      <c r="D80" s="75" t="s">
        <v>61</v>
      </c>
      <c r="E80" s="74">
        <v>2016</v>
      </c>
      <c r="F80" s="75" t="s">
        <v>803</v>
      </c>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row>
    <row r="81" spans="1:55" s="73" customFormat="1" ht="229.5">
      <c r="A81" s="74">
        <v>77</v>
      </c>
      <c r="B81" s="74">
        <v>97</v>
      </c>
      <c r="C81" s="79" t="s">
        <v>449</v>
      </c>
      <c r="D81" s="79" t="s">
        <v>61</v>
      </c>
      <c r="E81" s="77">
        <v>2016</v>
      </c>
      <c r="F81" s="79" t="s">
        <v>804</v>
      </c>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row>
    <row r="82" spans="1:55" s="73" customFormat="1" ht="178.5">
      <c r="A82" s="74">
        <v>78</v>
      </c>
      <c r="B82" s="74">
        <v>98</v>
      </c>
      <c r="C82" s="79" t="s">
        <v>451</v>
      </c>
      <c r="D82" s="79" t="s">
        <v>61</v>
      </c>
      <c r="E82" s="77">
        <v>2016</v>
      </c>
      <c r="F82" s="79" t="s">
        <v>805</v>
      </c>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row>
    <row r="83" spans="1:55" s="73" customFormat="1" ht="165.75">
      <c r="A83" s="74">
        <v>79</v>
      </c>
      <c r="B83" s="74">
        <v>99</v>
      </c>
      <c r="C83" s="79" t="s">
        <v>455</v>
      </c>
      <c r="D83" s="79" t="s">
        <v>61</v>
      </c>
      <c r="E83" s="77">
        <v>2016</v>
      </c>
      <c r="F83" s="79" t="s">
        <v>806</v>
      </c>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row>
    <row r="84" spans="1:55" s="73" customFormat="1" ht="204">
      <c r="A84" s="74">
        <v>80</v>
      </c>
      <c r="B84" s="74">
        <v>100</v>
      </c>
      <c r="C84" s="79" t="s">
        <v>459</v>
      </c>
      <c r="D84" s="79" t="s">
        <v>61</v>
      </c>
      <c r="E84" s="77">
        <v>2016</v>
      </c>
      <c r="F84" s="79" t="s">
        <v>807</v>
      </c>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row>
    <row r="85" spans="1:55" s="73" customFormat="1" ht="204">
      <c r="A85" s="74">
        <v>81</v>
      </c>
      <c r="B85" s="74">
        <v>101</v>
      </c>
      <c r="C85" s="79" t="s">
        <v>463</v>
      </c>
      <c r="D85" s="79" t="s">
        <v>61</v>
      </c>
      <c r="E85" s="77">
        <v>2016</v>
      </c>
      <c r="F85" s="79" t="s">
        <v>808</v>
      </c>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row>
    <row r="86" spans="1:55" s="73" customFormat="1" ht="204">
      <c r="A86" s="74">
        <v>82</v>
      </c>
      <c r="B86" s="74">
        <v>103</v>
      </c>
      <c r="C86" s="80" t="s">
        <v>470</v>
      </c>
      <c r="D86" s="80" t="s">
        <v>61</v>
      </c>
      <c r="E86" s="76">
        <v>2016</v>
      </c>
      <c r="F86" s="79" t="s">
        <v>809</v>
      </c>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row>
    <row r="87" spans="1:55" s="73" customFormat="1" ht="191.25">
      <c r="A87" s="74">
        <v>83</v>
      </c>
      <c r="B87" s="74">
        <v>104</v>
      </c>
      <c r="C87" s="75" t="s">
        <v>474</v>
      </c>
      <c r="D87" s="75" t="s">
        <v>61</v>
      </c>
      <c r="E87" s="74">
        <v>2016</v>
      </c>
      <c r="F87" s="75" t="s">
        <v>810</v>
      </c>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row>
    <row r="88" spans="1:55" s="73" customFormat="1" ht="229.5">
      <c r="A88" s="74">
        <v>84</v>
      </c>
      <c r="B88" s="74">
        <v>105</v>
      </c>
      <c r="C88" s="75" t="s">
        <v>477</v>
      </c>
      <c r="D88" s="75" t="s">
        <v>69</v>
      </c>
      <c r="E88" s="74">
        <v>2016</v>
      </c>
      <c r="F88" s="75" t="s">
        <v>811</v>
      </c>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row>
    <row r="89" spans="1:55" s="73" customFormat="1" ht="229.5">
      <c r="A89" s="74">
        <v>85</v>
      </c>
      <c r="B89" s="74">
        <v>106</v>
      </c>
      <c r="C89" s="75" t="s">
        <v>480</v>
      </c>
      <c r="D89" s="75" t="s">
        <v>69</v>
      </c>
      <c r="E89" s="74">
        <v>2016</v>
      </c>
      <c r="F89" s="75" t="s">
        <v>812</v>
      </c>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row>
    <row r="90" spans="1:55" s="73" customFormat="1" ht="165.75">
      <c r="A90" s="74">
        <v>86</v>
      </c>
      <c r="B90" s="74">
        <v>107</v>
      </c>
      <c r="C90" s="75" t="s">
        <v>484</v>
      </c>
      <c r="D90" s="75" t="s">
        <v>14</v>
      </c>
      <c r="E90" s="74">
        <v>2016</v>
      </c>
      <c r="F90" s="75" t="s">
        <v>813</v>
      </c>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row>
    <row r="91" spans="1:55" s="73" customFormat="1" ht="114.75">
      <c r="A91" s="74">
        <v>87</v>
      </c>
      <c r="B91" s="74">
        <v>108</v>
      </c>
      <c r="C91" s="75" t="s">
        <v>488</v>
      </c>
      <c r="D91" s="75" t="s">
        <v>14</v>
      </c>
      <c r="E91" s="74">
        <v>2016</v>
      </c>
      <c r="F91" s="75" t="s">
        <v>814</v>
      </c>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row>
    <row r="92" spans="1:57" s="72" customFormat="1" ht="140.25">
      <c r="A92" s="74">
        <v>88</v>
      </c>
      <c r="B92" s="74">
        <v>109</v>
      </c>
      <c r="C92" s="75" t="s">
        <v>492</v>
      </c>
      <c r="D92" s="75" t="s">
        <v>14</v>
      </c>
      <c r="E92" s="74">
        <v>2016</v>
      </c>
      <c r="F92" s="75" t="s">
        <v>815</v>
      </c>
      <c r="BD92" s="73"/>
      <c r="BE92" s="73"/>
    </row>
    <row r="93" spans="1:57" s="72" customFormat="1" ht="140.25">
      <c r="A93" s="74">
        <v>89</v>
      </c>
      <c r="B93" s="74">
        <v>110</v>
      </c>
      <c r="C93" s="75" t="s">
        <v>494</v>
      </c>
      <c r="D93" s="75" t="s">
        <v>14</v>
      </c>
      <c r="E93" s="74">
        <v>2016</v>
      </c>
      <c r="F93" s="75" t="s">
        <v>816</v>
      </c>
      <c r="BD93" s="73"/>
      <c r="BE93" s="73"/>
    </row>
    <row r="94" spans="1:57" s="72" customFormat="1" ht="89.25">
      <c r="A94" s="74">
        <v>90</v>
      </c>
      <c r="B94" s="74">
        <v>111</v>
      </c>
      <c r="C94" s="75" t="s">
        <v>497</v>
      </c>
      <c r="D94" s="75" t="s">
        <v>14</v>
      </c>
      <c r="E94" s="74">
        <v>2016</v>
      </c>
      <c r="F94" s="75" t="s">
        <v>817</v>
      </c>
      <c r="BD94" s="73"/>
      <c r="BE94" s="73"/>
    </row>
    <row r="95" spans="1:57" s="72" customFormat="1" ht="127.5">
      <c r="A95" s="74">
        <v>91</v>
      </c>
      <c r="B95" s="74">
        <v>112</v>
      </c>
      <c r="C95" s="79" t="s">
        <v>501</v>
      </c>
      <c r="D95" s="79" t="s">
        <v>14</v>
      </c>
      <c r="E95" s="77">
        <v>2016</v>
      </c>
      <c r="F95" s="79" t="s">
        <v>818</v>
      </c>
      <c r="BD95" s="73"/>
      <c r="BE95" s="73"/>
    </row>
    <row r="96" spans="1:57" s="72" customFormat="1" ht="127.5">
      <c r="A96" s="74">
        <v>92</v>
      </c>
      <c r="B96" s="74">
        <v>113</v>
      </c>
      <c r="C96" s="79" t="s">
        <v>504</v>
      </c>
      <c r="D96" s="79" t="s">
        <v>14</v>
      </c>
      <c r="E96" s="77">
        <v>2016</v>
      </c>
      <c r="F96" s="79" t="s">
        <v>819</v>
      </c>
      <c r="BD96" s="73"/>
      <c r="BE96" s="73"/>
    </row>
    <row r="97" spans="1:57" s="72" customFormat="1" ht="114.75">
      <c r="A97" s="74">
        <v>93</v>
      </c>
      <c r="B97" s="74">
        <v>116</v>
      </c>
      <c r="C97" s="75" t="s">
        <v>511</v>
      </c>
      <c r="D97" s="75" t="s">
        <v>14</v>
      </c>
      <c r="E97" s="74">
        <v>2016</v>
      </c>
      <c r="F97" s="75" t="s">
        <v>820</v>
      </c>
      <c r="BD97" s="73"/>
      <c r="BE97" s="73"/>
    </row>
    <row r="98" spans="1:57" s="72" customFormat="1" ht="89.25">
      <c r="A98" s="74">
        <v>94</v>
      </c>
      <c r="B98" s="74">
        <v>117</v>
      </c>
      <c r="C98" s="75" t="s">
        <v>514</v>
      </c>
      <c r="D98" s="75" t="s">
        <v>14</v>
      </c>
      <c r="E98" s="74">
        <v>2016</v>
      </c>
      <c r="F98" s="75" t="s">
        <v>821</v>
      </c>
      <c r="BD98" s="73"/>
      <c r="BE98" s="73"/>
    </row>
    <row r="99" spans="1:57" s="72" customFormat="1" ht="89.25">
      <c r="A99" s="74">
        <v>95</v>
      </c>
      <c r="B99" s="74">
        <v>118</v>
      </c>
      <c r="C99" s="75" t="s">
        <v>516</v>
      </c>
      <c r="D99" s="75" t="s">
        <v>14</v>
      </c>
      <c r="E99" s="74">
        <v>2016</v>
      </c>
      <c r="F99" s="75" t="s">
        <v>822</v>
      </c>
      <c r="BD99" s="73"/>
      <c r="BE99" s="73"/>
    </row>
    <row r="100" spans="1:57" s="72" customFormat="1" ht="140.25">
      <c r="A100" s="74">
        <v>96</v>
      </c>
      <c r="B100" s="74">
        <v>119</v>
      </c>
      <c r="C100" s="75" t="s">
        <v>520</v>
      </c>
      <c r="D100" s="75" t="s">
        <v>14</v>
      </c>
      <c r="E100" s="74">
        <v>2016</v>
      </c>
      <c r="F100" s="75" t="s">
        <v>823</v>
      </c>
      <c r="BD100" s="73"/>
      <c r="BE100" s="73"/>
    </row>
    <row r="101" spans="1:57" s="72" customFormat="1" ht="153">
      <c r="A101" s="74">
        <v>97</v>
      </c>
      <c r="B101" s="74">
        <v>121</v>
      </c>
      <c r="C101" s="75" t="s">
        <v>523</v>
      </c>
      <c r="D101" s="75" t="s">
        <v>14</v>
      </c>
      <c r="E101" s="74">
        <v>2016</v>
      </c>
      <c r="F101" s="75" t="s">
        <v>824</v>
      </c>
      <c r="BD101" s="73"/>
      <c r="BE101" s="73"/>
    </row>
    <row r="102" spans="1:57" s="72" customFormat="1" ht="153">
      <c r="A102" s="74">
        <v>98</v>
      </c>
      <c r="B102" s="74">
        <v>122</v>
      </c>
      <c r="C102" s="75" t="s">
        <v>526</v>
      </c>
      <c r="D102" s="75" t="s">
        <v>14</v>
      </c>
      <c r="E102" s="74">
        <v>2016</v>
      </c>
      <c r="F102" s="75" t="s">
        <v>825</v>
      </c>
      <c r="BD102" s="73"/>
      <c r="BE102" s="73"/>
    </row>
    <row r="103" spans="1:57" s="72" customFormat="1" ht="140.25">
      <c r="A103" s="74">
        <v>99</v>
      </c>
      <c r="B103" s="74">
        <v>123</v>
      </c>
      <c r="C103" s="75" t="s">
        <v>530</v>
      </c>
      <c r="D103" s="75" t="s">
        <v>14</v>
      </c>
      <c r="E103" s="74">
        <v>2016</v>
      </c>
      <c r="F103" s="75" t="s">
        <v>826</v>
      </c>
      <c r="BD103" s="73"/>
      <c r="BE103" s="73"/>
    </row>
    <row r="104" spans="1:57" s="72" customFormat="1" ht="165.75">
      <c r="A104" s="74">
        <v>100</v>
      </c>
      <c r="B104" s="74">
        <v>124</v>
      </c>
      <c r="C104" s="75" t="s">
        <v>534</v>
      </c>
      <c r="D104" s="75" t="s">
        <v>14</v>
      </c>
      <c r="E104" s="74">
        <v>2016</v>
      </c>
      <c r="F104" s="75" t="s">
        <v>827</v>
      </c>
      <c r="BD104" s="73"/>
      <c r="BE104" s="73"/>
    </row>
    <row r="105" spans="1:57" s="72" customFormat="1" ht="127.5">
      <c r="A105" s="74">
        <v>101</v>
      </c>
      <c r="B105" s="74">
        <v>125</v>
      </c>
      <c r="C105" s="75" t="s">
        <v>536</v>
      </c>
      <c r="D105" s="75" t="s">
        <v>14</v>
      </c>
      <c r="E105" s="74">
        <v>2016</v>
      </c>
      <c r="F105" s="75" t="s">
        <v>828</v>
      </c>
      <c r="BD105" s="73"/>
      <c r="BE105" s="73"/>
    </row>
    <row r="106" spans="1:57" s="72" customFormat="1" ht="165.75">
      <c r="A106" s="74">
        <v>102</v>
      </c>
      <c r="B106" s="74">
        <v>126</v>
      </c>
      <c r="C106" s="75" t="s">
        <v>539</v>
      </c>
      <c r="D106" s="75" t="s">
        <v>14</v>
      </c>
      <c r="E106" s="74">
        <v>2016</v>
      </c>
      <c r="F106" s="75" t="s">
        <v>829</v>
      </c>
      <c r="BD106" s="73"/>
      <c r="BE106" s="73"/>
    </row>
    <row r="107" spans="1:57" s="72" customFormat="1" ht="178.5">
      <c r="A107" s="74">
        <v>103</v>
      </c>
      <c r="B107" s="74">
        <v>127</v>
      </c>
      <c r="C107" s="75" t="s">
        <v>540</v>
      </c>
      <c r="D107" s="75" t="s">
        <v>14</v>
      </c>
      <c r="E107" s="74">
        <v>2016</v>
      </c>
      <c r="F107" s="75" t="s">
        <v>830</v>
      </c>
      <c r="BD107" s="73"/>
      <c r="BE107" s="73"/>
    </row>
    <row r="108" spans="1:57" s="72" customFormat="1" ht="242.25">
      <c r="A108" s="74">
        <v>104</v>
      </c>
      <c r="B108" s="74">
        <v>128</v>
      </c>
      <c r="C108" s="75" t="s">
        <v>544</v>
      </c>
      <c r="D108" s="75" t="s">
        <v>68</v>
      </c>
      <c r="E108" s="74">
        <v>2016</v>
      </c>
      <c r="F108" s="75" t="s">
        <v>831</v>
      </c>
      <c r="BD108" s="73"/>
      <c r="BE108" s="73"/>
    </row>
    <row r="109" spans="1:57" s="72" customFormat="1" ht="127.5">
      <c r="A109" s="74">
        <v>105</v>
      </c>
      <c r="B109" s="74">
        <v>129</v>
      </c>
      <c r="C109" s="75" t="s">
        <v>547</v>
      </c>
      <c r="D109" s="75" t="s">
        <v>109</v>
      </c>
      <c r="E109" s="74">
        <v>2016</v>
      </c>
      <c r="F109" s="75" t="s">
        <v>832</v>
      </c>
      <c r="BD109" s="73"/>
      <c r="BE109" s="73"/>
    </row>
    <row r="110" spans="1:57" s="72" customFormat="1" ht="204">
      <c r="A110" s="74">
        <v>106</v>
      </c>
      <c r="B110" s="74">
        <v>130</v>
      </c>
      <c r="C110" s="75" t="s">
        <v>551</v>
      </c>
      <c r="D110" s="75" t="s">
        <v>109</v>
      </c>
      <c r="E110" s="74">
        <v>2016</v>
      </c>
      <c r="F110" s="75" t="s">
        <v>833</v>
      </c>
      <c r="BD110" s="73"/>
      <c r="BE110" s="73"/>
    </row>
    <row r="111" spans="1:57" s="72" customFormat="1" ht="153">
      <c r="A111" s="74">
        <v>107</v>
      </c>
      <c r="B111" s="74">
        <v>131</v>
      </c>
      <c r="C111" s="75" t="s">
        <v>554</v>
      </c>
      <c r="D111" s="75" t="s">
        <v>109</v>
      </c>
      <c r="E111" s="74">
        <v>2016</v>
      </c>
      <c r="F111" s="75" t="s">
        <v>834</v>
      </c>
      <c r="BD111" s="73"/>
      <c r="BE111" s="73"/>
    </row>
    <row r="112" spans="1:57" s="72" customFormat="1" ht="204">
      <c r="A112" s="74">
        <v>108</v>
      </c>
      <c r="B112" s="74">
        <v>132</v>
      </c>
      <c r="C112" s="75" t="s">
        <v>558</v>
      </c>
      <c r="D112" s="75" t="s">
        <v>109</v>
      </c>
      <c r="E112" s="74">
        <v>2016</v>
      </c>
      <c r="F112" s="75" t="s">
        <v>835</v>
      </c>
      <c r="BD112" s="73"/>
      <c r="BE112" s="73"/>
    </row>
    <row r="113" spans="1:57" s="72" customFormat="1" ht="178.5">
      <c r="A113" s="74">
        <v>109</v>
      </c>
      <c r="B113" s="74">
        <v>134</v>
      </c>
      <c r="C113" s="75" t="s">
        <v>564</v>
      </c>
      <c r="D113" s="75" t="s">
        <v>124</v>
      </c>
      <c r="E113" s="74">
        <v>2016</v>
      </c>
      <c r="F113" s="75" t="s">
        <v>836</v>
      </c>
      <c r="BD113" s="73"/>
      <c r="BE113" s="73"/>
    </row>
    <row r="114" spans="1:57" s="72" customFormat="1" ht="216.75">
      <c r="A114" s="74">
        <v>110</v>
      </c>
      <c r="B114" s="74">
        <v>136</v>
      </c>
      <c r="C114" s="75" t="s">
        <v>568</v>
      </c>
      <c r="D114" s="75" t="s">
        <v>124</v>
      </c>
      <c r="E114" s="74">
        <v>2016</v>
      </c>
      <c r="F114" s="75" t="s">
        <v>915</v>
      </c>
      <c r="BD114" s="73"/>
      <c r="BE114" s="73"/>
    </row>
    <row r="115" spans="1:57" s="72" customFormat="1" ht="255">
      <c r="A115" s="74">
        <v>111</v>
      </c>
      <c r="B115" s="74">
        <v>137</v>
      </c>
      <c r="C115" s="75" t="s">
        <v>572</v>
      </c>
      <c r="D115" s="75" t="s">
        <v>124</v>
      </c>
      <c r="E115" s="74">
        <v>2016</v>
      </c>
      <c r="F115" s="75" t="s">
        <v>837</v>
      </c>
      <c r="BD115" s="73"/>
      <c r="BE115" s="73"/>
    </row>
    <row r="116" spans="1:57" s="72" customFormat="1" ht="127.5">
      <c r="A116" s="74">
        <v>112</v>
      </c>
      <c r="B116" s="74">
        <v>138</v>
      </c>
      <c r="C116" s="75" t="s">
        <v>575</v>
      </c>
      <c r="D116" s="75" t="s">
        <v>124</v>
      </c>
      <c r="E116" s="74">
        <v>2016</v>
      </c>
      <c r="F116" s="75" t="s">
        <v>838</v>
      </c>
      <c r="BD116" s="73"/>
      <c r="BE116" s="73"/>
    </row>
    <row r="117" spans="1:57" s="72" customFormat="1" ht="178.5">
      <c r="A117" s="74">
        <v>113</v>
      </c>
      <c r="B117" s="74">
        <v>139</v>
      </c>
      <c r="C117" s="75" t="s">
        <v>579</v>
      </c>
      <c r="D117" s="75" t="s">
        <v>124</v>
      </c>
      <c r="E117" s="74">
        <v>2016</v>
      </c>
      <c r="F117" s="75" t="s">
        <v>916</v>
      </c>
      <c r="BD117" s="73"/>
      <c r="BE117" s="73"/>
    </row>
    <row r="118" spans="1:57" s="72" customFormat="1" ht="191.25">
      <c r="A118" s="74">
        <v>114</v>
      </c>
      <c r="B118" s="74">
        <v>140</v>
      </c>
      <c r="C118" s="75" t="s">
        <v>581</v>
      </c>
      <c r="D118" s="75" t="s">
        <v>124</v>
      </c>
      <c r="E118" s="74">
        <v>2016</v>
      </c>
      <c r="F118" s="75" t="s">
        <v>917</v>
      </c>
      <c r="BD118" s="73"/>
      <c r="BE118" s="73"/>
    </row>
    <row r="119" spans="1:57" s="72" customFormat="1" ht="191.25">
      <c r="A119" s="74">
        <v>115</v>
      </c>
      <c r="B119" s="74">
        <v>141</v>
      </c>
      <c r="C119" s="75" t="s">
        <v>585</v>
      </c>
      <c r="D119" s="75" t="s">
        <v>124</v>
      </c>
      <c r="E119" s="74">
        <v>2016</v>
      </c>
      <c r="F119" s="75" t="s">
        <v>839</v>
      </c>
      <c r="BD119" s="73"/>
      <c r="BE119" s="73"/>
    </row>
    <row r="120" spans="1:57" s="72" customFormat="1" ht="216.75">
      <c r="A120" s="74">
        <v>116</v>
      </c>
      <c r="B120" s="74">
        <v>142</v>
      </c>
      <c r="C120" s="75" t="s">
        <v>588</v>
      </c>
      <c r="D120" s="75" t="s">
        <v>124</v>
      </c>
      <c r="E120" s="74">
        <v>2016</v>
      </c>
      <c r="F120" s="75" t="s">
        <v>918</v>
      </c>
      <c r="BD120" s="73"/>
      <c r="BE120" s="73"/>
    </row>
    <row r="121" spans="1:57" s="72" customFormat="1" ht="204">
      <c r="A121" s="74">
        <v>117</v>
      </c>
      <c r="B121" s="74">
        <v>143</v>
      </c>
      <c r="C121" s="75" t="s">
        <v>590</v>
      </c>
      <c r="D121" s="75" t="s">
        <v>124</v>
      </c>
      <c r="E121" s="74">
        <v>2016</v>
      </c>
      <c r="F121" s="75" t="s">
        <v>840</v>
      </c>
      <c r="BD121" s="73"/>
      <c r="BE121" s="73"/>
    </row>
    <row r="122" spans="1:57" s="72" customFormat="1" ht="153">
      <c r="A122" s="74">
        <v>118</v>
      </c>
      <c r="B122" s="74">
        <v>144</v>
      </c>
      <c r="C122" s="75" t="s">
        <v>593</v>
      </c>
      <c r="D122" s="75" t="s">
        <v>14</v>
      </c>
      <c r="E122" s="74">
        <v>2016</v>
      </c>
      <c r="F122" s="75" t="s">
        <v>841</v>
      </c>
      <c r="BD122" s="73"/>
      <c r="BE122" s="73"/>
    </row>
    <row r="123" spans="1:57" s="72" customFormat="1" ht="153">
      <c r="A123" s="74">
        <v>119</v>
      </c>
      <c r="B123" s="74">
        <v>145</v>
      </c>
      <c r="C123" s="75" t="s">
        <v>595</v>
      </c>
      <c r="D123" s="75" t="s">
        <v>108</v>
      </c>
      <c r="E123" s="74">
        <v>2016</v>
      </c>
      <c r="F123" s="75" t="s">
        <v>842</v>
      </c>
      <c r="BD123" s="73"/>
      <c r="BE123" s="73"/>
    </row>
    <row r="124" spans="1:57" s="72" customFormat="1" ht="178.5">
      <c r="A124" s="74">
        <v>120</v>
      </c>
      <c r="B124" s="74">
        <v>147</v>
      </c>
      <c r="C124" s="75" t="s">
        <v>601</v>
      </c>
      <c r="D124" s="75" t="s">
        <v>108</v>
      </c>
      <c r="E124" s="74">
        <v>2016</v>
      </c>
      <c r="F124" s="75" t="s">
        <v>919</v>
      </c>
      <c r="BD124" s="73"/>
      <c r="BE124" s="73"/>
    </row>
    <row r="125" spans="1:57" s="72" customFormat="1" ht="191.25">
      <c r="A125" s="74">
        <v>121</v>
      </c>
      <c r="B125" s="74">
        <v>148</v>
      </c>
      <c r="C125" s="75" t="s">
        <v>603</v>
      </c>
      <c r="D125" s="75" t="s">
        <v>108</v>
      </c>
      <c r="E125" s="74">
        <v>2016</v>
      </c>
      <c r="F125" s="75" t="s">
        <v>843</v>
      </c>
      <c r="BD125" s="73"/>
      <c r="BE125" s="73"/>
    </row>
    <row r="126" spans="1:57" s="72" customFormat="1" ht="165.75">
      <c r="A126" s="74">
        <v>122</v>
      </c>
      <c r="B126" s="74">
        <v>149</v>
      </c>
      <c r="C126" s="75" t="s">
        <v>607</v>
      </c>
      <c r="D126" s="75" t="s">
        <v>64</v>
      </c>
      <c r="E126" s="74">
        <v>2016</v>
      </c>
      <c r="F126" s="75" t="s">
        <v>920</v>
      </c>
      <c r="BD126" s="73"/>
      <c r="BE126" s="73"/>
    </row>
    <row r="127" spans="1:57" s="72" customFormat="1" ht="178.5">
      <c r="A127" s="74">
        <v>123</v>
      </c>
      <c r="B127" s="74">
        <v>150</v>
      </c>
      <c r="C127" s="75" t="s">
        <v>608</v>
      </c>
      <c r="D127" s="75" t="s">
        <v>64</v>
      </c>
      <c r="E127" s="74">
        <v>2016</v>
      </c>
      <c r="F127" s="75" t="s">
        <v>921</v>
      </c>
      <c r="BD127" s="73"/>
      <c r="BE127" s="73"/>
    </row>
    <row r="128" spans="1:57" s="72" customFormat="1" ht="165.75">
      <c r="A128" s="74">
        <v>124</v>
      </c>
      <c r="B128" s="74">
        <v>151</v>
      </c>
      <c r="C128" s="75" t="s">
        <v>611</v>
      </c>
      <c r="D128" s="75" t="s">
        <v>64</v>
      </c>
      <c r="E128" s="74">
        <v>2016</v>
      </c>
      <c r="F128" s="75" t="s">
        <v>844</v>
      </c>
      <c r="BD128" s="73"/>
      <c r="BE128" s="73"/>
    </row>
    <row r="129" spans="1:57" s="72" customFormat="1" ht="216.75">
      <c r="A129" s="74">
        <v>125</v>
      </c>
      <c r="B129" s="74">
        <v>152</v>
      </c>
      <c r="C129" s="75" t="s">
        <v>615</v>
      </c>
      <c r="D129" s="75" t="s">
        <v>76</v>
      </c>
      <c r="E129" s="74">
        <v>2016</v>
      </c>
      <c r="F129" s="75" t="s">
        <v>922</v>
      </c>
      <c r="BD129" s="73"/>
      <c r="BE129" s="73"/>
    </row>
    <row r="130" spans="1:57" s="72" customFormat="1" ht="191.25">
      <c r="A130" s="74">
        <v>126</v>
      </c>
      <c r="B130" s="74">
        <v>153</v>
      </c>
      <c r="C130" s="75" t="s">
        <v>619</v>
      </c>
      <c r="D130" s="75" t="s">
        <v>76</v>
      </c>
      <c r="E130" s="74">
        <v>2016</v>
      </c>
      <c r="F130" s="75" t="s">
        <v>845</v>
      </c>
      <c r="BD130" s="73"/>
      <c r="BE130" s="73"/>
    </row>
    <row r="131" spans="1:57" s="72" customFormat="1" ht="102">
      <c r="A131" s="74">
        <v>127</v>
      </c>
      <c r="B131" s="74">
        <v>154</v>
      </c>
      <c r="C131" s="75" t="s">
        <v>623</v>
      </c>
      <c r="D131" s="75" t="s">
        <v>136</v>
      </c>
      <c r="E131" s="74">
        <v>2016</v>
      </c>
      <c r="F131" s="75" t="s">
        <v>846</v>
      </c>
      <c r="BD131" s="73"/>
      <c r="BE131" s="73"/>
    </row>
    <row r="132" spans="1:57" s="72" customFormat="1" ht="140.25">
      <c r="A132" s="74">
        <v>128</v>
      </c>
      <c r="B132" s="74">
        <v>155</v>
      </c>
      <c r="C132" s="75" t="s">
        <v>625</v>
      </c>
      <c r="D132" s="75" t="s">
        <v>136</v>
      </c>
      <c r="E132" s="74">
        <v>2016</v>
      </c>
      <c r="F132" s="75" t="s">
        <v>923</v>
      </c>
      <c r="BD132" s="73"/>
      <c r="BE132" s="73"/>
    </row>
    <row r="133" spans="1:57" s="72" customFormat="1" ht="165.75">
      <c r="A133" s="74">
        <v>129</v>
      </c>
      <c r="B133" s="74">
        <v>156</v>
      </c>
      <c r="C133" s="75" t="s">
        <v>628</v>
      </c>
      <c r="D133" s="75" t="s">
        <v>109</v>
      </c>
      <c r="E133" s="74">
        <v>2016</v>
      </c>
      <c r="F133" s="75" t="s">
        <v>924</v>
      </c>
      <c r="BD133" s="73"/>
      <c r="BE133" s="73"/>
    </row>
    <row r="134" spans="1:57" s="72" customFormat="1" ht="153">
      <c r="A134" s="74">
        <v>130</v>
      </c>
      <c r="B134" s="74">
        <v>157</v>
      </c>
      <c r="C134" s="75" t="s">
        <v>632</v>
      </c>
      <c r="D134" s="75" t="s">
        <v>335</v>
      </c>
      <c r="E134" s="74">
        <v>2015</v>
      </c>
      <c r="F134" s="75" t="s">
        <v>933</v>
      </c>
      <c r="BD134" s="73"/>
      <c r="BE134" s="73"/>
    </row>
    <row r="135" spans="1:57" s="72" customFormat="1" ht="153">
      <c r="A135" s="74">
        <v>131</v>
      </c>
      <c r="B135" s="74">
        <v>158</v>
      </c>
      <c r="C135" s="75" t="s">
        <v>122</v>
      </c>
      <c r="D135" s="75" t="s">
        <v>335</v>
      </c>
      <c r="E135" s="74" t="s">
        <v>123</v>
      </c>
      <c r="F135" s="75" t="s">
        <v>934</v>
      </c>
      <c r="BD135" s="73"/>
      <c r="BE135" s="73"/>
    </row>
    <row r="136" spans="1:57" s="72" customFormat="1" ht="165.75">
      <c r="A136" s="74">
        <v>132</v>
      </c>
      <c r="B136" s="74">
        <v>163</v>
      </c>
      <c r="C136" s="75" t="s">
        <v>1</v>
      </c>
      <c r="D136" s="75" t="s">
        <v>0</v>
      </c>
      <c r="E136" s="74">
        <v>2015</v>
      </c>
      <c r="F136" s="75" t="s">
        <v>847</v>
      </c>
      <c r="BD136" s="73"/>
      <c r="BE136" s="73"/>
    </row>
    <row r="137" spans="1:57" s="72" customFormat="1" ht="63.75">
      <c r="A137" s="74">
        <v>133</v>
      </c>
      <c r="B137" s="74">
        <v>164</v>
      </c>
      <c r="C137" s="75" t="s">
        <v>5</v>
      </c>
      <c r="D137" s="75" t="s">
        <v>16</v>
      </c>
      <c r="E137" s="74">
        <v>2015</v>
      </c>
      <c r="F137" s="75" t="s">
        <v>932</v>
      </c>
      <c r="BD137" s="73"/>
      <c r="BE137" s="73"/>
    </row>
    <row r="138" spans="1:57" s="72" customFormat="1" ht="204">
      <c r="A138" s="74">
        <v>134</v>
      </c>
      <c r="B138" s="74">
        <v>165</v>
      </c>
      <c r="C138" s="75" t="s">
        <v>78</v>
      </c>
      <c r="D138" s="75" t="s">
        <v>22</v>
      </c>
      <c r="E138" s="74">
        <v>2015</v>
      </c>
      <c r="F138" s="75" t="s">
        <v>931</v>
      </c>
      <c r="BD138" s="73"/>
      <c r="BE138" s="73"/>
    </row>
    <row r="139" spans="1:57" s="72" customFormat="1" ht="165.75">
      <c r="A139" s="74">
        <v>135</v>
      </c>
      <c r="B139" s="74">
        <v>166</v>
      </c>
      <c r="C139" s="75" t="s">
        <v>96</v>
      </c>
      <c r="D139" s="75" t="s">
        <v>136</v>
      </c>
      <c r="E139" s="74">
        <v>2015</v>
      </c>
      <c r="F139" s="75" t="s">
        <v>925</v>
      </c>
      <c r="BD139" s="73"/>
      <c r="BE139" s="73"/>
    </row>
    <row r="140" spans="1:57" s="72" customFormat="1" ht="51">
      <c r="A140" s="74">
        <v>136</v>
      </c>
      <c r="B140" s="74">
        <v>167</v>
      </c>
      <c r="C140" s="75" t="s">
        <v>54</v>
      </c>
      <c r="D140" s="75" t="s">
        <v>56</v>
      </c>
      <c r="E140" s="74" t="s">
        <v>123</v>
      </c>
      <c r="F140" s="75" t="s">
        <v>930</v>
      </c>
      <c r="BD140" s="73"/>
      <c r="BE140" s="73"/>
    </row>
    <row r="141" spans="1:57" s="72" customFormat="1" ht="178.5">
      <c r="A141" s="74">
        <v>137</v>
      </c>
      <c r="B141" s="74">
        <v>168</v>
      </c>
      <c r="C141" s="75" t="s">
        <v>645</v>
      </c>
      <c r="D141" s="75" t="s">
        <v>136</v>
      </c>
      <c r="E141" s="74">
        <v>2015</v>
      </c>
      <c r="F141" s="75" t="s">
        <v>937</v>
      </c>
      <c r="BD141" s="73"/>
      <c r="BE141" s="73"/>
    </row>
    <row r="142" spans="1:57" s="72" customFormat="1" ht="89.25">
      <c r="A142" s="74">
        <v>138</v>
      </c>
      <c r="B142" s="74">
        <v>170</v>
      </c>
      <c r="C142" s="75" t="s">
        <v>58</v>
      </c>
      <c r="D142" s="75" t="s">
        <v>56</v>
      </c>
      <c r="E142" s="74" t="s">
        <v>123</v>
      </c>
      <c r="F142" s="75" t="s">
        <v>848</v>
      </c>
      <c r="BD142" s="73"/>
      <c r="BE142" s="73"/>
    </row>
    <row r="143" spans="1:57" s="72" customFormat="1" ht="229.5">
      <c r="A143" s="81">
        <v>139</v>
      </c>
      <c r="B143" s="81">
        <v>172</v>
      </c>
      <c r="C143" s="82" t="s">
        <v>105</v>
      </c>
      <c r="D143" s="82" t="s">
        <v>69</v>
      </c>
      <c r="E143" s="81">
        <v>2015</v>
      </c>
      <c r="F143" s="82" t="s">
        <v>936</v>
      </c>
      <c r="BD143" s="73"/>
      <c r="BE143" s="73"/>
    </row>
  </sheetData>
  <sheetProtection/>
  <mergeCells count="7">
    <mergeCell ref="A2:A3"/>
    <mergeCell ref="A1:F1"/>
    <mergeCell ref="B2:B3"/>
    <mergeCell ref="C2:C3"/>
    <mergeCell ref="F2:F3"/>
    <mergeCell ref="D2:D3"/>
    <mergeCell ref="E2:E3"/>
  </mergeCells>
  <printOptions/>
  <pageMargins left="0.3937007874015748" right="0.3937007874015748" top="0.3937007874015748" bottom="0.3937007874015748" header="0.31496062992125984" footer="0.2362204724409449"/>
  <pageSetup horizontalDpi="600" verticalDpi="600" orientation="portrait" paperSize="9" scale="96" r:id="rId3"/>
  <headerFooter>
    <oddFooter>&amp;CPage &amp;P/&amp;N</oddFooter>
  </headerFooter>
  <rowBreaks count="1" manualBreakCount="1">
    <brk id="79" max="255" man="1"/>
  </rowBreaks>
  <legacyDrawing r:id="rId2"/>
</worksheet>
</file>

<file path=xl/worksheets/sheet2.xml><?xml version="1.0" encoding="utf-8"?>
<worksheet xmlns="http://schemas.openxmlformats.org/spreadsheetml/2006/main" xmlns:r="http://schemas.openxmlformats.org/officeDocument/2006/relationships">
  <sheetPr>
    <tabColor rgb="FFFF0000"/>
  </sheetPr>
  <dimension ref="A1:CQ176"/>
  <sheetViews>
    <sheetView view="pageBreakPreview" zoomScale="70" zoomScaleNormal="85" zoomScaleSheetLayoutView="70" workbookViewId="0" topLeftCell="B1">
      <pane xSplit="6" ySplit="4" topLeftCell="H5" activePane="bottomRight" state="frozen"/>
      <selection pane="topLeft" activeCell="B1" sqref="B1"/>
      <selection pane="topRight" activeCell="H1" sqref="H1"/>
      <selection pane="bottomLeft" activeCell="B5" sqref="B5"/>
      <selection pane="bottomRight" activeCell="Q5" sqref="Q5"/>
    </sheetView>
  </sheetViews>
  <sheetFormatPr defaultColWidth="9.00390625" defaultRowHeight="15.75"/>
  <cols>
    <col min="1" max="1" width="3.25390625" style="1" hidden="1" customWidth="1"/>
    <col min="2" max="2" width="4.625" style="1" customWidth="1"/>
    <col min="3" max="3" width="11.50390625" style="12" customWidth="1"/>
    <col min="4" max="4" width="19.00390625" style="13" customWidth="1"/>
    <col min="5" max="5" width="18.75390625" style="14" customWidth="1"/>
    <col min="6" max="6" width="6.625" style="13" customWidth="1"/>
    <col min="7" max="7" width="8.00390625" style="15" customWidth="1"/>
    <col min="8" max="8" width="6.625" style="3" customWidth="1"/>
    <col min="9" max="9" width="20.50390625" style="2" customWidth="1"/>
    <col min="10" max="10" width="5.50390625" style="3" customWidth="1"/>
    <col min="11" max="11" width="6.25390625" style="3" customWidth="1"/>
    <col min="12" max="12" width="27.125" style="3" customWidth="1"/>
    <col min="13" max="13" width="5.75390625" style="3" customWidth="1"/>
    <col min="14" max="14" width="10.125" style="3" customWidth="1"/>
    <col min="15" max="15" width="10.875" style="3" customWidth="1"/>
    <col min="16" max="16" width="8.75390625" style="3" customWidth="1"/>
    <col min="17" max="17" width="36.625" style="3" customWidth="1"/>
    <col min="18" max="18" width="4.625" style="3" customWidth="1"/>
    <col min="19" max="19" width="5.375" style="3" customWidth="1"/>
    <col min="20" max="20" width="12.125" style="3" hidden="1" customWidth="1"/>
    <col min="21" max="21" width="10.50390625" style="3" hidden="1" customWidth="1"/>
    <col min="22" max="22" width="4.25390625" style="3" customWidth="1"/>
    <col min="23" max="24" width="4.375" style="3" hidden="1" customWidth="1"/>
    <col min="25" max="26" width="8.25390625" style="3" hidden="1" customWidth="1"/>
    <col min="27" max="34" width="6.625" style="3" hidden="1" customWidth="1"/>
    <col min="35" max="36" width="4.625" style="3" hidden="1" customWidth="1"/>
    <col min="37" max="41" width="9.00390625" style="3" hidden="1" customWidth="1"/>
    <col min="42" max="95" width="9.00390625" style="3" customWidth="1"/>
    <col min="96" max="16384" width="9.00390625" style="1" customWidth="1"/>
  </cols>
  <sheetData>
    <row r="1" spans="2:19" ht="35.25" customHeight="1">
      <c r="B1" s="116" t="s">
        <v>138</v>
      </c>
      <c r="C1" s="116"/>
      <c r="D1" s="116"/>
      <c r="E1" s="116"/>
      <c r="F1" s="116"/>
      <c r="G1" s="116"/>
      <c r="H1" s="116"/>
      <c r="I1" s="116"/>
      <c r="J1" s="116"/>
      <c r="K1" s="116"/>
      <c r="L1" s="116"/>
      <c r="M1" s="116"/>
      <c r="N1" s="116"/>
      <c r="O1" s="116"/>
      <c r="P1" s="116"/>
      <c r="Q1" s="116"/>
      <c r="R1" s="116"/>
      <c r="S1" s="116"/>
    </row>
    <row r="2" spans="1:95" s="55" customFormat="1" ht="53.25" customHeight="1">
      <c r="A2" s="117" t="s">
        <v>19</v>
      </c>
      <c r="B2" s="111" t="s">
        <v>65</v>
      </c>
      <c r="C2" s="111" t="s">
        <v>17</v>
      </c>
      <c r="D2" s="111" t="s">
        <v>18</v>
      </c>
      <c r="E2" s="111" t="s">
        <v>20</v>
      </c>
      <c r="F2" s="111" t="s">
        <v>3</v>
      </c>
      <c r="G2" s="111" t="s">
        <v>21</v>
      </c>
      <c r="H2" s="111" t="s">
        <v>111</v>
      </c>
      <c r="I2" s="111"/>
      <c r="J2" s="111"/>
      <c r="K2" s="111" t="s">
        <v>112</v>
      </c>
      <c r="L2" s="111"/>
      <c r="M2" s="111"/>
      <c r="N2" s="113" t="s">
        <v>649</v>
      </c>
      <c r="O2" s="114"/>
      <c r="P2" s="115"/>
      <c r="Q2" s="111" t="s">
        <v>7</v>
      </c>
      <c r="R2" s="111" t="s">
        <v>117</v>
      </c>
      <c r="S2" s="111" t="s">
        <v>118</v>
      </c>
      <c r="T2" s="111" t="s">
        <v>98</v>
      </c>
      <c r="U2" s="111" t="s">
        <v>119</v>
      </c>
      <c r="V2" s="111" t="s">
        <v>110</v>
      </c>
      <c r="W2" s="112" t="s">
        <v>24</v>
      </c>
      <c r="X2" s="48"/>
      <c r="Y2" s="49" t="s">
        <v>26</v>
      </c>
      <c r="Z2" s="49" t="s">
        <v>28</v>
      </c>
      <c r="AA2" s="49" t="s">
        <v>27</v>
      </c>
      <c r="AB2" s="49" t="s">
        <v>29</v>
      </c>
      <c r="AC2" s="49" t="s">
        <v>31</v>
      </c>
      <c r="AD2" s="49" t="s">
        <v>30</v>
      </c>
      <c r="AE2" s="50" t="s">
        <v>32</v>
      </c>
      <c r="AF2" s="50" t="s">
        <v>33</v>
      </c>
      <c r="AG2" s="51" t="s">
        <v>34</v>
      </c>
      <c r="AH2" s="51" t="s">
        <v>53</v>
      </c>
      <c r="AI2" s="51" t="s">
        <v>52</v>
      </c>
      <c r="AJ2" s="52"/>
      <c r="AK2" s="49"/>
      <c r="AL2" s="49" t="s">
        <v>35</v>
      </c>
      <c r="AM2" s="53" t="s">
        <v>137</v>
      </c>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row>
    <row r="3" spans="1:95" s="55" customFormat="1" ht="24.75" customHeight="1">
      <c r="A3" s="117"/>
      <c r="B3" s="111"/>
      <c r="C3" s="111"/>
      <c r="D3" s="111"/>
      <c r="E3" s="111"/>
      <c r="F3" s="111"/>
      <c r="G3" s="111"/>
      <c r="H3" s="46" t="s">
        <v>114</v>
      </c>
      <c r="I3" s="46" t="s">
        <v>115</v>
      </c>
      <c r="J3" s="46" t="s">
        <v>113</v>
      </c>
      <c r="K3" s="46" t="s">
        <v>114</v>
      </c>
      <c r="L3" s="46" t="s">
        <v>116</v>
      </c>
      <c r="M3" s="46" t="s">
        <v>113</v>
      </c>
      <c r="N3" s="46" t="s">
        <v>114</v>
      </c>
      <c r="O3" s="46" t="s">
        <v>116</v>
      </c>
      <c r="P3" s="46" t="s">
        <v>113</v>
      </c>
      <c r="Q3" s="111"/>
      <c r="R3" s="111"/>
      <c r="S3" s="111"/>
      <c r="T3" s="111"/>
      <c r="U3" s="111"/>
      <c r="V3" s="111"/>
      <c r="W3" s="112"/>
      <c r="X3" s="48"/>
      <c r="Y3" s="54">
        <f aca="true" t="shared" si="0" ref="Y3:AD3">SUM(Y5:Y176)</f>
        <v>4</v>
      </c>
      <c r="Z3" s="54">
        <f t="shared" si="0"/>
        <v>31</v>
      </c>
      <c r="AA3" s="54">
        <f t="shared" si="0"/>
        <v>36</v>
      </c>
      <c r="AB3" s="54">
        <f t="shared" si="0"/>
        <v>53</v>
      </c>
      <c r="AC3" s="54">
        <f t="shared" si="0"/>
        <v>13</v>
      </c>
      <c r="AD3" s="54">
        <f t="shared" si="0"/>
        <v>0</v>
      </c>
      <c r="AE3" s="54"/>
      <c r="AF3" s="54"/>
      <c r="AG3" s="54">
        <f>SUM(AG5:AG176)</f>
        <v>23</v>
      </c>
      <c r="AH3" s="54">
        <f>SUM(AH5:AH176)</f>
        <v>12</v>
      </c>
      <c r="AI3" s="54">
        <f>SUM(AI5:AI176)</f>
        <v>0</v>
      </c>
      <c r="AJ3" s="54"/>
      <c r="AK3" s="54">
        <f>SUM(AK5:AK176)</f>
        <v>0</v>
      </c>
      <c r="AL3" s="54">
        <f>SUM(AL5:AL176)</f>
        <v>0</v>
      </c>
      <c r="AM3" s="54">
        <f>SUM(AM5:AM176)</f>
        <v>4</v>
      </c>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row>
    <row r="4" spans="1:95" s="5" customFormat="1" ht="19.5" customHeight="1">
      <c r="A4" s="18" t="s">
        <v>66</v>
      </c>
      <c r="B4" s="26" t="s">
        <v>99</v>
      </c>
      <c r="C4" s="26" t="s">
        <v>100</v>
      </c>
      <c r="D4" s="26" t="s">
        <v>101</v>
      </c>
      <c r="E4" s="26" t="s">
        <v>102</v>
      </c>
      <c r="F4" s="26" t="s">
        <v>103</v>
      </c>
      <c r="G4" s="26">
        <v>6</v>
      </c>
      <c r="H4" s="26">
        <v>7</v>
      </c>
      <c r="I4" s="27">
        <v>8</v>
      </c>
      <c r="J4" s="26">
        <v>8</v>
      </c>
      <c r="K4" s="26">
        <v>9</v>
      </c>
      <c r="L4" s="26">
        <v>11</v>
      </c>
      <c r="M4" s="26">
        <v>10</v>
      </c>
      <c r="N4" s="26"/>
      <c r="O4" s="26"/>
      <c r="P4" s="26"/>
      <c r="Q4" s="26">
        <v>11</v>
      </c>
      <c r="R4" s="26">
        <v>12</v>
      </c>
      <c r="S4" s="26">
        <v>13</v>
      </c>
      <c r="T4" s="26">
        <v>16</v>
      </c>
      <c r="U4" s="26">
        <v>17</v>
      </c>
      <c r="V4" s="26">
        <v>14</v>
      </c>
      <c r="W4" s="17" t="s">
        <v>36</v>
      </c>
      <c r="X4" s="17" t="s">
        <v>48</v>
      </c>
      <c r="Y4" s="17" t="s">
        <v>37</v>
      </c>
      <c r="Z4" s="17" t="s">
        <v>44</v>
      </c>
      <c r="AA4" s="17" t="s">
        <v>38</v>
      </c>
      <c r="AB4" s="17" t="s">
        <v>39</v>
      </c>
      <c r="AC4" s="17" t="s">
        <v>40</v>
      </c>
      <c r="AD4" s="17" t="s">
        <v>46</v>
      </c>
      <c r="AE4" s="17" t="s">
        <v>45</v>
      </c>
      <c r="AF4" s="17" t="s">
        <v>51</v>
      </c>
      <c r="AG4" s="17" t="s">
        <v>50</v>
      </c>
      <c r="AH4" s="17" t="s">
        <v>49</v>
      </c>
      <c r="AI4" s="17" t="s">
        <v>47</v>
      </c>
      <c r="AJ4" s="17" t="s">
        <v>41</v>
      </c>
      <c r="AK4" s="17" t="s">
        <v>42</v>
      </c>
      <c r="AL4" s="17" t="s">
        <v>43</v>
      </c>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row>
    <row r="5" spans="1:40" ht="157.5">
      <c r="A5" s="28">
        <v>1</v>
      </c>
      <c r="B5" s="30">
        <v>1</v>
      </c>
      <c r="C5" s="30" t="s">
        <v>139</v>
      </c>
      <c r="D5" s="30" t="s">
        <v>130</v>
      </c>
      <c r="E5" s="30" t="s">
        <v>755</v>
      </c>
      <c r="F5" s="30">
        <v>2016</v>
      </c>
      <c r="G5" s="32">
        <v>2000000</v>
      </c>
      <c r="H5" s="33" t="s">
        <v>85</v>
      </c>
      <c r="I5" s="90" t="s">
        <v>140</v>
      </c>
      <c r="J5" s="91">
        <v>60</v>
      </c>
      <c r="K5" s="33" t="s">
        <v>82</v>
      </c>
      <c r="L5" s="90" t="s">
        <v>141</v>
      </c>
      <c r="M5" s="30">
        <v>79</v>
      </c>
      <c r="N5" s="33"/>
      <c r="O5" s="30"/>
      <c r="P5" s="30"/>
      <c r="Q5" s="92" t="s">
        <v>926</v>
      </c>
      <c r="R5" s="60">
        <f>IF(P5&gt;0,ROUND((J5+M5+P5)/3,1),ROUND((J5+M5)/2,1))</f>
        <v>69.5</v>
      </c>
      <c r="S5" s="60" t="str">
        <f aca="true" t="shared" si="1" ref="S5:S68">IF(R5&lt;50,"Không đạt",IF(AND(R5&gt;=50,R5&lt;70),"Trung bình",IF(AND(R5&gt;=70,R5&lt;80),"Khá",IF(AND(R5&gt;=80,R5&lt;90),"Tốt","Xuất sắc"))))</f>
        <v>Trung bình</v>
      </c>
      <c r="T5" s="30" t="s">
        <v>120</v>
      </c>
      <c r="U5" s="34" t="s">
        <v>121</v>
      </c>
      <c r="V5" s="31" t="s">
        <v>666</v>
      </c>
      <c r="W5" s="16">
        <f>ABS(M5-J5)</f>
        <v>19</v>
      </c>
      <c r="X5" s="16"/>
      <c r="Y5" s="57">
        <f>IF(AND(OR(J5&lt;50,M5&lt;50),R5&gt;=50),1,0)</f>
        <v>0</v>
      </c>
      <c r="Z5" s="57">
        <f>IF(AND(J5&lt;50,M5&lt;50),1,0)</f>
        <v>0</v>
      </c>
      <c r="AA5" s="57">
        <f>IF(OR(AND(AND(70&lt;J5,J5&gt;=50),AND(50&lt;=M5,M5&lt;70)),AND(AND(50&lt;=J5,J5&lt;70),AND(70&gt;M5,M5&gt;=50))),1,0)</f>
        <v>0</v>
      </c>
      <c r="AB5" s="57">
        <f>IF(OR(AND(AND(80&lt;J5,J5&gt;=70),AND(70&lt;=M5,M5&lt;80)),AND(AND(70&lt;=J5,J5&lt;80),AND(80&gt;M5,M5&gt;=70))),1,0)</f>
        <v>0</v>
      </c>
      <c r="AC5" s="57">
        <f>IF(OR(AND(AND(90&lt;J5,J5&gt;=80),AND(80&lt;=M5,M5&lt;90)),AND(AND(80&lt;=J5,J5&lt;90),AND(90&gt;M5,M5&gt;=80))),1,0)</f>
        <v>0</v>
      </c>
      <c r="AD5" s="57">
        <f>IF(AND(J5&gt;=90,M5&gt;=90),1,0)</f>
        <v>0</v>
      </c>
      <c r="AE5" s="57" t="str">
        <f>IF(J5&lt;50,"Không đạt",IF(AND(J5&gt;=50,J5&lt;70),"Trung bình",IF(AND(J5&gt;=70,J5&lt;80),"Khá",IF(AND(J5&gt;=80,J5&lt;90),"Tốt","Xuất sắc"))))</f>
        <v>Trung bình</v>
      </c>
      <c r="AF5" s="57" t="str">
        <f>IF(M5&lt;50,"Không đạt",IF(AND(M5&gt;=50,M5&lt;70),"Trung bình",IF(AND(M5&gt;=70,M5&lt;80),"Khá",IF(AND(M5&gt;=80,M5&lt;90),"Tốt","Xuất sắc"))))</f>
        <v>Khá</v>
      </c>
      <c r="AG5" s="57">
        <f>IF(OR(AND(AE5="Khá",AF5="Trung bình"),AND(AE5="Trung bình",AF5="Khá")),1,0)</f>
        <v>1</v>
      </c>
      <c r="AH5" s="57">
        <f>IF(OR(AND(AE5="Tốt",AF5="Trung bình"),AND(AE5="Trung bình",AF5="Tốt")),1,0)</f>
        <v>0</v>
      </c>
      <c r="AI5" s="58">
        <f>IF(OR(AND(AE5="Xuất sắc",AF5="Trung bình"),AND(AE5="Trung bình",AF5="Xuất sắc")),1,0)</f>
        <v>0</v>
      </c>
      <c r="AJ5" s="58"/>
      <c r="AK5" s="47">
        <f>IF(OR(AND(AE5="Khá",AI5="Trung bình"),AND(AE5="Trung bình",AI5="Khá")),1,0)</f>
        <v>0</v>
      </c>
      <c r="AL5" s="47">
        <f>IF(OR(AND(AI5="Khá",OR(AJ5="Trung bình",AJ5="Không đạt")),AND(OR(AI5="Trung bình",AI5="Không đạt"),AJ5="Khá")),1,0)</f>
        <v>0</v>
      </c>
      <c r="AM5" s="47">
        <f>IF(OR(AND(AE5="Không đạt",AF5="Trung bình"),AND(AE5="Trung bình",AF5="Không đạt")),1,0)</f>
        <v>0</v>
      </c>
      <c r="AN5" s="47"/>
    </row>
    <row r="6" spans="1:40" ht="337.5">
      <c r="A6" s="28">
        <v>2</v>
      </c>
      <c r="B6" s="21">
        <v>2</v>
      </c>
      <c r="C6" s="21" t="s">
        <v>142</v>
      </c>
      <c r="D6" s="21" t="s">
        <v>130</v>
      </c>
      <c r="E6" s="21" t="s">
        <v>143</v>
      </c>
      <c r="F6" s="21">
        <v>2016</v>
      </c>
      <c r="G6" s="35">
        <v>2000000</v>
      </c>
      <c r="H6" s="36" t="s">
        <v>89</v>
      </c>
      <c r="I6" s="24" t="s">
        <v>144</v>
      </c>
      <c r="J6" s="25">
        <v>77</v>
      </c>
      <c r="K6" s="36" t="s">
        <v>83</v>
      </c>
      <c r="L6" s="24" t="s">
        <v>145</v>
      </c>
      <c r="M6" s="21">
        <v>50</v>
      </c>
      <c r="N6" s="36"/>
      <c r="O6" s="21"/>
      <c r="P6" s="21"/>
      <c r="Q6" s="24" t="s">
        <v>144</v>
      </c>
      <c r="R6" s="56">
        <f aca="true" t="shared" si="2" ref="R6:R69">IF(P6&gt;0,ROUND((J6+M6+P6)/3,1),ROUND((J6+M6)/2,1))</f>
        <v>63.5</v>
      </c>
      <c r="S6" s="56" t="str">
        <f t="shared" si="1"/>
        <v>Trung bình</v>
      </c>
      <c r="T6" s="21" t="s">
        <v>120</v>
      </c>
      <c r="U6" s="37" t="s">
        <v>121</v>
      </c>
      <c r="V6" s="22"/>
      <c r="W6" s="16">
        <f aca="true" t="shared" si="3" ref="W6:W69">ABS(M6-J6)</f>
        <v>27</v>
      </c>
      <c r="X6" s="16"/>
      <c r="Y6" s="57">
        <f aca="true" t="shared" si="4" ref="Y6:Y69">IF(AND(OR(J6&lt;50,M6&lt;50),R6&gt;=50),1,0)</f>
        <v>0</v>
      </c>
      <c r="Z6" s="57">
        <f aca="true" t="shared" si="5" ref="Z6:Z69">IF(AND(J6&lt;50,M6&lt;50),1,0)</f>
        <v>0</v>
      </c>
      <c r="AA6" s="57">
        <f aca="true" t="shared" si="6" ref="AA6:AA69">IF(OR(AND(AND(70&lt;J6,J6&gt;=50),AND(50&lt;=M6,M6&lt;70)),AND(AND(50&lt;=J6,J6&lt;70),AND(70&gt;M6,M6&gt;=50))),1,0)</f>
        <v>1</v>
      </c>
      <c r="AB6" s="57">
        <f aca="true" t="shared" si="7" ref="AB6:AB69">IF(OR(AND(AND(80&lt;J6,J6&gt;=70),AND(70&lt;=M6,M6&lt;80)),AND(AND(70&lt;=J6,J6&lt;80),AND(80&gt;M6,M6&gt;=70))),1,0)</f>
        <v>0</v>
      </c>
      <c r="AC6" s="57">
        <f aca="true" t="shared" si="8" ref="AC6:AC69">IF(OR(AND(AND(90&lt;J6,J6&gt;=80),AND(80&lt;=M6,M6&lt;90)),AND(AND(80&lt;=J6,J6&lt;90),AND(90&gt;M6,M6&gt;=80))),1,0)</f>
        <v>0</v>
      </c>
      <c r="AD6" s="57">
        <f aca="true" t="shared" si="9" ref="AD6:AD69">IF(AND(J6&gt;=90,M6&gt;=90),1,0)</f>
        <v>0</v>
      </c>
      <c r="AE6" s="57" t="str">
        <f aca="true" t="shared" si="10" ref="AE6:AE69">IF(J6&lt;50,"Không đạt",IF(AND(J6&gt;=50,J6&lt;70),"Trung bình",IF(AND(J6&gt;=70,J6&lt;80),"Khá",IF(AND(J6&gt;=80,J6&lt;90),"Tốt","Xuất sắc"))))</f>
        <v>Khá</v>
      </c>
      <c r="AF6" s="57" t="str">
        <f aca="true" t="shared" si="11" ref="AF6:AF69">IF(M6&lt;50,"Không đạt",IF(AND(M6&gt;=50,M6&lt;70),"Trung bình",IF(AND(M6&gt;=70,M6&lt;80),"Khá",IF(AND(M6&gt;=80,M6&lt;90),"Tốt","Xuất sắc"))))</f>
        <v>Trung bình</v>
      </c>
      <c r="AG6" s="57">
        <f aca="true" t="shared" si="12" ref="AG6:AG69">IF(OR(AND(AE6="Khá",AF6="Trung bình"),AND(AE6="Trung bình",AF6="Khá")),1,0)</f>
        <v>1</v>
      </c>
      <c r="AH6" s="57">
        <f aca="true" t="shared" si="13" ref="AH6:AH69">IF(OR(AND(AE6="Tốt",AF6="Trung bình"),AND(AE6="Trung bình",AF6="Tốt")),1,0)</f>
        <v>0</v>
      </c>
      <c r="AI6" s="58">
        <f aca="true" t="shared" si="14" ref="AI6:AI69">IF(OR(AND(AE6="Xuất sắc",AF6="Trung bình"),AND(AE6="Trung bình",AF6="Xuất sắc")),1,0)</f>
        <v>0</v>
      </c>
      <c r="AJ6" s="58"/>
      <c r="AK6" s="47">
        <f aca="true" t="shared" si="15" ref="AK6:AK69">IF(OR(AND(AE6="Khá",AI6="Trung bình"),AND(AE6="Trung bình",AI6="Khá")),1,0)</f>
        <v>0</v>
      </c>
      <c r="AL6" s="47">
        <f aca="true" t="shared" si="16" ref="AL6:AL69">IF(OR(AND(AI6="Khá",OR(AJ6="Trung bình",AJ6="Không đạt")),AND(OR(AI6="Trung bình",AI6="Không đạt"),AJ6="Khá")),1,0)</f>
        <v>0</v>
      </c>
      <c r="AM6" s="47">
        <f aca="true" t="shared" si="17" ref="AM6:AM69">IF(OR(AND(AE6="Không đạt",AF6="Trung bình"),AND(AE6="Trung bình",AF6="Không đạt")),1,0)</f>
        <v>0</v>
      </c>
      <c r="AN6" s="47"/>
    </row>
    <row r="7" spans="1:95" s="7" customFormat="1" ht="168.75">
      <c r="A7" s="28">
        <v>3</v>
      </c>
      <c r="B7" s="21">
        <v>3</v>
      </c>
      <c r="C7" s="21" t="s">
        <v>146</v>
      </c>
      <c r="D7" s="21" t="s">
        <v>130</v>
      </c>
      <c r="E7" s="21" t="s">
        <v>147</v>
      </c>
      <c r="F7" s="21">
        <v>2016</v>
      </c>
      <c r="G7" s="35">
        <v>2000000</v>
      </c>
      <c r="H7" s="36" t="s">
        <v>80</v>
      </c>
      <c r="I7" s="24"/>
      <c r="J7" s="25">
        <v>72</v>
      </c>
      <c r="K7" s="36" t="s">
        <v>85</v>
      </c>
      <c r="L7" s="24" t="s">
        <v>148</v>
      </c>
      <c r="M7" s="21">
        <v>74</v>
      </c>
      <c r="N7" s="36"/>
      <c r="O7" s="21"/>
      <c r="P7" s="21"/>
      <c r="Q7" s="38" t="s">
        <v>148</v>
      </c>
      <c r="R7" s="56">
        <f t="shared" si="2"/>
        <v>73</v>
      </c>
      <c r="S7" s="56" t="str">
        <f t="shared" si="1"/>
        <v>Khá</v>
      </c>
      <c r="T7" s="21"/>
      <c r="U7" s="21"/>
      <c r="V7" s="24"/>
      <c r="W7" s="16">
        <f t="shared" si="3"/>
        <v>2</v>
      </c>
      <c r="X7" s="16"/>
      <c r="Y7" s="57">
        <f t="shared" si="4"/>
        <v>0</v>
      </c>
      <c r="Z7" s="57">
        <f t="shared" si="5"/>
        <v>0</v>
      </c>
      <c r="AA7" s="57">
        <f t="shared" si="6"/>
        <v>0</v>
      </c>
      <c r="AB7" s="57">
        <f t="shared" si="7"/>
        <v>1</v>
      </c>
      <c r="AC7" s="57">
        <f t="shared" si="8"/>
        <v>0</v>
      </c>
      <c r="AD7" s="57">
        <f t="shared" si="9"/>
        <v>0</v>
      </c>
      <c r="AE7" s="57" t="str">
        <f t="shared" si="10"/>
        <v>Khá</v>
      </c>
      <c r="AF7" s="57" t="str">
        <f t="shared" si="11"/>
        <v>Khá</v>
      </c>
      <c r="AG7" s="57">
        <f t="shared" si="12"/>
        <v>0</v>
      </c>
      <c r="AH7" s="57">
        <f t="shared" si="13"/>
        <v>0</v>
      </c>
      <c r="AI7" s="58">
        <f t="shared" si="14"/>
        <v>0</v>
      </c>
      <c r="AJ7" s="58"/>
      <c r="AK7" s="47">
        <f t="shared" si="15"/>
        <v>0</v>
      </c>
      <c r="AL7" s="47">
        <f t="shared" si="16"/>
        <v>0</v>
      </c>
      <c r="AM7" s="47">
        <f t="shared" si="17"/>
        <v>0</v>
      </c>
      <c r="AN7" s="47"/>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row>
    <row r="8" spans="1:95" s="7" customFormat="1" ht="409.5">
      <c r="A8" s="28">
        <v>4</v>
      </c>
      <c r="B8" s="21">
        <v>4</v>
      </c>
      <c r="C8" s="21" t="s">
        <v>149</v>
      </c>
      <c r="D8" s="21" t="s">
        <v>130</v>
      </c>
      <c r="E8" s="21" t="s">
        <v>150</v>
      </c>
      <c r="F8" s="21">
        <v>2016</v>
      </c>
      <c r="G8" s="35">
        <v>2000000</v>
      </c>
      <c r="H8" s="36" t="s">
        <v>89</v>
      </c>
      <c r="I8" s="24" t="s">
        <v>151</v>
      </c>
      <c r="J8" s="25">
        <v>76</v>
      </c>
      <c r="K8" s="36" t="s">
        <v>82</v>
      </c>
      <c r="L8" s="24" t="s">
        <v>152</v>
      </c>
      <c r="M8" s="21">
        <v>58</v>
      </c>
      <c r="N8" s="36"/>
      <c r="O8" s="21"/>
      <c r="P8" s="21"/>
      <c r="Q8" s="38" t="s">
        <v>151</v>
      </c>
      <c r="R8" s="56">
        <f t="shared" si="2"/>
        <v>67</v>
      </c>
      <c r="S8" s="56" t="str">
        <f t="shared" si="1"/>
        <v>Trung bình</v>
      </c>
      <c r="T8" s="37" t="s">
        <v>120</v>
      </c>
      <c r="U8" s="37" t="s">
        <v>121</v>
      </c>
      <c r="V8" s="24"/>
      <c r="W8" s="16">
        <f t="shared" si="3"/>
        <v>18</v>
      </c>
      <c r="X8" s="16"/>
      <c r="Y8" s="57">
        <f t="shared" si="4"/>
        <v>0</v>
      </c>
      <c r="Z8" s="57">
        <f t="shared" si="5"/>
        <v>0</v>
      </c>
      <c r="AA8" s="57">
        <f t="shared" si="6"/>
        <v>1</v>
      </c>
      <c r="AB8" s="57">
        <f t="shared" si="7"/>
        <v>0</v>
      </c>
      <c r="AC8" s="57">
        <f t="shared" si="8"/>
        <v>0</v>
      </c>
      <c r="AD8" s="57">
        <f t="shared" si="9"/>
        <v>0</v>
      </c>
      <c r="AE8" s="57" t="str">
        <f t="shared" si="10"/>
        <v>Khá</v>
      </c>
      <c r="AF8" s="57" t="str">
        <f t="shared" si="11"/>
        <v>Trung bình</v>
      </c>
      <c r="AG8" s="57">
        <f t="shared" si="12"/>
        <v>1</v>
      </c>
      <c r="AH8" s="57">
        <f t="shared" si="13"/>
        <v>0</v>
      </c>
      <c r="AI8" s="58">
        <f t="shared" si="14"/>
        <v>0</v>
      </c>
      <c r="AJ8" s="58"/>
      <c r="AK8" s="47">
        <f t="shared" si="15"/>
        <v>0</v>
      </c>
      <c r="AL8" s="47">
        <f t="shared" si="16"/>
        <v>0</v>
      </c>
      <c r="AM8" s="47">
        <f t="shared" si="17"/>
        <v>0</v>
      </c>
      <c r="AN8" s="47"/>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row>
    <row r="9" spans="1:95" s="7" customFormat="1" ht="90">
      <c r="A9" s="28">
        <v>5</v>
      </c>
      <c r="B9" s="21">
        <v>5</v>
      </c>
      <c r="C9" s="21" t="s">
        <v>756</v>
      </c>
      <c r="D9" s="21" t="s">
        <v>130</v>
      </c>
      <c r="E9" s="21" t="s">
        <v>153</v>
      </c>
      <c r="F9" s="21">
        <v>2016</v>
      </c>
      <c r="G9" s="35">
        <v>2000000</v>
      </c>
      <c r="H9" s="36"/>
      <c r="I9" s="24"/>
      <c r="J9" s="25"/>
      <c r="K9" s="36"/>
      <c r="L9" s="24"/>
      <c r="M9" s="21"/>
      <c r="N9" s="36"/>
      <c r="O9" s="21"/>
      <c r="P9" s="21"/>
      <c r="Q9" s="24"/>
      <c r="R9" s="56">
        <f t="shared" si="2"/>
        <v>0</v>
      </c>
      <c r="S9" s="56"/>
      <c r="T9" s="37" t="s">
        <v>120</v>
      </c>
      <c r="U9" s="37" t="s">
        <v>121</v>
      </c>
      <c r="V9" s="24" t="s">
        <v>134</v>
      </c>
      <c r="W9" s="16">
        <f t="shared" si="3"/>
        <v>0</v>
      </c>
      <c r="X9" s="16"/>
      <c r="Y9" s="57">
        <f t="shared" si="4"/>
        <v>0</v>
      </c>
      <c r="Z9" s="57">
        <f t="shared" si="5"/>
        <v>1</v>
      </c>
      <c r="AA9" s="57">
        <f t="shared" si="6"/>
        <v>0</v>
      </c>
      <c r="AB9" s="57">
        <f t="shared" si="7"/>
        <v>0</v>
      </c>
      <c r="AC9" s="57">
        <f t="shared" si="8"/>
        <v>0</v>
      </c>
      <c r="AD9" s="57">
        <f t="shared" si="9"/>
        <v>0</v>
      </c>
      <c r="AE9" s="57" t="str">
        <f t="shared" si="10"/>
        <v>Không đạt</v>
      </c>
      <c r="AF9" s="57" t="str">
        <f t="shared" si="11"/>
        <v>Không đạt</v>
      </c>
      <c r="AG9" s="57">
        <f t="shared" si="12"/>
        <v>0</v>
      </c>
      <c r="AH9" s="57">
        <f t="shared" si="13"/>
        <v>0</v>
      </c>
      <c r="AI9" s="58">
        <f t="shared" si="14"/>
        <v>0</v>
      </c>
      <c r="AJ9" s="58"/>
      <c r="AK9" s="47">
        <f t="shared" si="15"/>
        <v>0</v>
      </c>
      <c r="AL9" s="47">
        <f t="shared" si="16"/>
        <v>0</v>
      </c>
      <c r="AM9" s="47">
        <f t="shared" si="17"/>
        <v>0</v>
      </c>
      <c r="AN9" s="47"/>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row>
    <row r="10" spans="1:95" s="7" customFormat="1" ht="409.5">
      <c r="A10" s="28">
        <v>7</v>
      </c>
      <c r="B10" s="21">
        <v>6</v>
      </c>
      <c r="C10" s="21" t="s">
        <v>154</v>
      </c>
      <c r="D10" s="21" t="s">
        <v>130</v>
      </c>
      <c r="E10" s="21" t="s">
        <v>155</v>
      </c>
      <c r="F10" s="21">
        <v>2016</v>
      </c>
      <c r="G10" s="35">
        <v>2000000</v>
      </c>
      <c r="H10" s="36" t="s">
        <v>82</v>
      </c>
      <c r="I10" s="24" t="s">
        <v>156</v>
      </c>
      <c r="J10" s="25">
        <v>57</v>
      </c>
      <c r="K10" s="36" t="s">
        <v>89</v>
      </c>
      <c r="L10" s="24" t="s">
        <v>157</v>
      </c>
      <c r="M10" s="21">
        <v>60</v>
      </c>
      <c r="N10" s="36"/>
      <c r="O10" s="21"/>
      <c r="P10" s="21"/>
      <c r="Q10" s="24" t="s">
        <v>157</v>
      </c>
      <c r="R10" s="56">
        <f t="shared" si="2"/>
        <v>58.5</v>
      </c>
      <c r="S10" s="56" t="str">
        <f t="shared" si="1"/>
        <v>Trung bình</v>
      </c>
      <c r="T10" s="21" t="s">
        <v>120</v>
      </c>
      <c r="U10" s="37" t="s">
        <v>121</v>
      </c>
      <c r="V10" s="24"/>
      <c r="W10" s="16">
        <f t="shared" si="3"/>
        <v>3</v>
      </c>
      <c r="X10" s="16"/>
      <c r="Y10" s="57">
        <f t="shared" si="4"/>
        <v>0</v>
      </c>
      <c r="Z10" s="57">
        <f t="shared" si="5"/>
        <v>0</v>
      </c>
      <c r="AA10" s="57">
        <f t="shared" si="6"/>
        <v>1</v>
      </c>
      <c r="AB10" s="57">
        <f t="shared" si="7"/>
        <v>0</v>
      </c>
      <c r="AC10" s="57">
        <f t="shared" si="8"/>
        <v>0</v>
      </c>
      <c r="AD10" s="57">
        <f t="shared" si="9"/>
        <v>0</v>
      </c>
      <c r="AE10" s="57" t="str">
        <f t="shared" si="10"/>
        <v>Trung bình</v>
      </c>
      <c r="AF10" s="57" t="str">
        <f t="shared" si="11"/>
        <v>Trung bình</v>
      </c>
      <c r="AG10" s="57">
        <f t="shared" si="12"/>
        <v>0</v>
      </c>
      <c r="AH10" s="57">
        <f t="shared" si="13"/>
        <v>0</v>
      </c>
      <c r="AI10" s="58">
        <f t="shared" si="14"/>
        <v>0</v>
      </c>
      <c r="AJ10" s="58"/>
      <c r="AK10" s="47">
        <f t="shared" si="15"/>
        <v>0</v>
      </c>
      <c r="AL10" s="47">
        <f t="shared" si="16"/>
        <v>0</v>
      </c>
      <c r="AM10" s="47">
        <f t="shared" si="17"/>
        <v>0</v>
      </c>
      <c r="AN10" s="47"/>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row>
    <row r="11" spans="1:95" s="7" customFormat="1" ht="135">
      <c r="A11" s="28">
        <v>9</v>
      </c>
      <c r="B11" s="21">
        <v>7</v>
      </c>
      <c r="C11" s="21" t="s">
        <v>158</v>
      </c>
      <c r="D11" s="21" t="s">
        <v>63</v>
      </c>
      <c r="E11" s="21" t="s">
        <v>159</v>
      </c>
      <c r="F11" s="21">
        <v>2016</v>
      </c>
      <c r="G11" s="35">
        <v>2000000</v>
      </c>
      <c r="H11" s="36" t="s">
        <v>87</v>
      </c>
      <c r="I11" s="24" t="s">
        <v>160</v>
      </c>
      <c r="J11" s="25">
        <v>83</v>
      </c>
      <c r="K11" s="36" t="s">
        <v>10</v>
      </c>
      <c r="L11" s="24" t="s">
        <v>161</v>
      </c>
      <c r="M11" s="21">
        <v>91</v>
      </c>
      <c r="N11" s="36"/>
      <c r="O11" s="21"/>
      <c r="P11" s="21"/>
      <c r="Q11" s="38" t="s">
        <v>161</v>
      </c>
      <c r="R11" s="56">
        <f t="shared" si="2"/>
        <v>87</v>
      </c>
      <c r="S11" s="56" t="str">
        <f t="shared" si="1"/>
        <v>Tốt</v>
      </c>
      <c r="T11" s="37" t="s">
        <v>120</v>
      </c>
      <c r="U11" s="37" t="s">
        <v>121</v>
      </c>
      <c r="V11" s="24"/>
      <c r="W11" s="16">
        <f t="shared" si="3"/>
        <v>8</v>
      </c>
      <c r="X11" s="16"/>
      <c r="Y11" s="57">
        <f t="shared" si="4"/>
        <v>0</v>
      </c>
      <c r="Z11" s="57">
        <f t="shared" si="5"/>
        <v>0</v>
      </c>
      <c r="AA11" s="57">
        <f t="shared" si="6"/>
        <v>0</v>
      </c>
      <c r="AB11" s="57">
        <f t="shared" si="7"/>
        <v>0</v>
      </c>
      <c r="AC11" s="57">
        <f t="shared" si="8"/>
        <v>0</v>
      </c>
      <c r="AD11" s="57">
        <f t="shared" si="9"/>
        <v>0</v>
      </c>
      <c r="AE11" s="57" t="str">
        <f t="shared" si="10"/>
        <v>Tốt</v>
      </c>
      <c r="AF11" s="57" t="str">
        <f t="shared" si="11"/>
        <v>Xuất sắc</v>
      </c>
      <c r="AG11" s="57">
        <f t="shared" si="12"/>
        <v>0</v>
      </c>
      <c r="AH11" s="57">
        <f t="shared" si="13"/>
        <v>0</v>
      </c>
      <c r="AI11" s="58">
        <f t="shared" si="14"/>
        <v>0</v>
      </c>
      <c r="AJ11" s="58"/>
      <c r="AK11" s="47">
        <f t="shared" si="15"/>
        <v>0</v>
      </c>
      <c r="AL11" s="47">
        <f t="shared" si="16"/>
        <v>0</v>
      </c>
      <c r="AM11" s="47">
        <f t="shared" si="17"/>
        <v>0</v>
      </c>
      <c r="AN11" s="47"/>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row>
    <row r="12" spans="1:95" s="7" customFormat="1" ht="213.75">
      <c r="A12" s="28">
        <v>10</v>
      </c>
      <c r="B12" s="21">
        <v>8</v>
      </c>
      <c r="C12" s="21" t="s">
        <v>162</v>
      </c>
      <c r="D12" s="21" t="s">
        <v>63</v>
      </c>
      <c r="E12" s="21" t="s">
        <v>163</v>
      </c>
      <c r="F12" s="21">
        <v>2016</v>
      </c>
      <c r="G12" s="35">
        <v>2000000</v>
      </c>
      <c r="H12" s="36" t="s">
        <v>87</v>
      </c>
      <c r="I12" s="24" t="s">
        <v>164</v>
      </c>
      <c r="J12" s="25">
        <v>82</v>
      </c>
      <c r="K12" s="36" t="s">
        <v>10</v>
      </c>
      <c r="L12" s="24" t="s">
        <v>165</v>
      </c>
      <c r="M12" s="21">
        <v>63</v>
      </c>
      <c r="N12" s="36"/>
      <c r="O12" s="21"/>
      <c r="P12" s="21"/>
      <c r="Q12" s="38" t="s">
        <v>165</v>
      </c>
      <c r="R12" s="56">
        <f t="shared" si="2"/>
        <v>72.5</v>
      </c>
      <c r="S12" s="56" t="str">
        <f t="shared" si="1"/>
        <v>Khá</v>
      </c>
      <c r="T12" s="37" t="s">
        <v>120</v>
      </c>
      <c r="U12" s="21"/>
      <c r="V12" s="24"/>
      <c r="W12" s="16">
        <f t="shared" si="3"/>
        <v>19</v>
      </c>
      <c r="X12" s="16"/>
      <c r="Y12" s="57">
        <f t="shared" si="4"/>
        <v>0</v>
      </c>
      <c r="Z12" s="57">
        <f t="shared" si="5"/>
        <v>0</v>
      </c>
      <c r="AA12" s="57">
        <f t="shared" si="6"/>
        <v>1</v>
      </c>
      <c r="AB12" s="57">
        <f t="shared" si="7"/>
        <v>0</v>
      </c>
      <c r="AC12" s="57">
        <f t="shared" si="8"/>
        <v>0</v>
      </c>
      <c r="AD12" s="57">
        <f t="shared" si="9"/>
        <v>0</v>
      </c>
      <c r="AE12" s="57" t="str">
        <f t="shared" si="10"/>
        <v>Tốt</v>
      </c>
      <c r="AF12" s="57" t="str">
        <f t="shared" si="11"/>
        <v>Trung bình</v>
      </c>
      <c r="AG12" s="57">
        <f t="shared" si="12"/>
        <v>0</v>
      </c>
      <c r="AH12" s="57">
        <f t="shared" si="13"/>
        <v>1</v>
      </c>
      <c r="AI12" s="58">
        <f t="shared" si="14"/>
        <v>0</v>
      </c>
      <c r="AJ12" s="58"/>
      <c r="AK12" s="47">
        <f t="shared" si="15"/>
        <v>0</v>
      </c>
      <c r="AL12" s="47">
        <f t="shared" si="16"/>
        <v>0</v>
      </c>
      <c r="AM12" s="47">
        <f t="shared" si="17"/>
        <v>0</v>
      </c>
      <c r="AN12" s="47"/>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row>
    <row r="13" spans="1:95" s="7" customFormat="1" ht="409.5">
      <c r="A13" s="28">
        <v>11</v>
      </c>
      <c r="B13" s="21">
        <v>9</v>
      </c>
      <c r="C13" s="21" t="s">
        <v>166</v>
      </c>
      <c r="D13" s="21" t="s">
        <v>0</v>
      </c>
      <c r="E13" s="21" t="s">
        <v>167</v>
      </c>
      <c r="F13" s="21">
        <v>2016</v>
      </c>
      <c r="G13" s="35">
        <v>2000000</v>
      </c>
      <c r="H13" s="36" t="s">
        <v>81</v>
      </c>
      <c r="I13" s="24" t="s">
        <v>168</v>
      </c>
      <c r="J13" s="25">
        <v>82</v>
      </c>
      <c r="K13" s="36" t="s">
        <v>169</v>
      </c>
      <c r="L13" s="24"/>
      <c r="M13" s="21">
        <v>70</v>
      </c>
      <c r="N13" s="36"/>
      <c r="O13" s="21"/>
      <c r="P13" s="21"/>
      <c r="Q13" s="38" t="s">
        <v>168</v>
      </c>
      <c r="R13" s="56">
        <f t="shared" si="2"/>
        <v>76</v>
      </c>
      <c r="S13" s="56" t="str">
        <f t="shared" si="1"/>
        <v>Khá</v>
      </c>
      <c r="T13" s="37" t="s">
        <v>120</v>
      </c>
      <c r="U13" s="37" t="s">
        <v>121</v>
      </c>
      <c r="V13" s="24"/>
      <c r="W13" s="16">
        <f t="shared" si="3"/>
        <v>12</v>
      </c>
      <c r="X13" s="16"/>
      <c r="Y13" s="57">
        <f t="shared" si="4"/>
        <v>0</v>
      </c>
      <c r="Z13" s="57">
        <f t="shared" si="5"/>
        <v>0</v>
      </c>
      <c r="AA13" s="57">
        <f t="shared" si="6"/>
        <v>0</v>
      </c>
      <c r="AB13" s="57">
        <f t="shared" si="7"/>
        <v>1</v>
      </c>
      <c r="AC13" s="57">
        <f t="shared" si="8"/>
        <v>0</v>
      </c>
      <c r="AD13" s="57">
        <f t="shared" si="9"/>
        <v>0</v>
      </c>
      <c r="AE13" s="57" t="str">
        <f t="shared" si="10"/>
        <v>Tốt</v>
      </c>
      <c r="AF13" s="57" t="str">
        <f t="shared" si="11"/>
        <v>Khá</v>
      </c>
      <c r="AG13" s="57">
        <f t="shared" si="12"/>
        <v>0</v>
      </c>
      <c r="AH13" s="57">
        <f t="shared" si="13"/>
        <v>0</v>
      </c>
      <c r="AI13" s="58">
        <f t="shared" si="14"/>
        <v>0</v>
      </c>
      <c r="AJ13" s="58"/>
      <c r="AK13" s="47">
        <f t="shared" si="15"/>
        <v>0</v>
      </c>
      <c r="AL13" s="47">
        <f t="shared" si="16"/>
        <v>0</v>
      </c>
      <c r="AM13" s="47">
        <f t="shared" si="17"/>
        <v>0</v>
      </c>
      <c r="AN13" s="47"/>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row>
    <row r="14" spans="1:95" s="7" customFormat="1" ht="168.75">
      <c r="A14" s="28">
        <v>12</v>
      </c>
      <c r="B14" s="21">
        <v>10</v>
      </c>
      <c r="C14" s="21" t="s">
        <v>170</v>
      </c>
      <c r="D14" s="21" t="s">
        <v>0</v>
      </c>
      <c r="E14" s="21" t="s">
        <v>171</v>
      </c>
      <c r="F14" s="21">
        <v>2016</v>
      </c>
      <c r="G14" s="35">
        <v>2000000</v>
      </c>
      <c r="H14" s="36" t="s">
        <v>8</v>
      </c>
      <c r="I14" s="24" t="s">
        <v>172</v>
      </c>
      <c r="J14" s="25">
        <v>55</v>
      </c>
      <c r="K14" s="36" t="s">
        <v>90</v>
      </c>
      <c r="L14" s="24" t="s">
        <v>173</v>
      </c>
      <c r="M14" s="21">
        <v>74</v>
      </c>
      <c r="N14" s="36"/>
      <c r="O14" s="21"/>
      <c r="P14" s="21"/>
      <c r="Q14" s="38" t="s">
        <v>173</v>
      </c>
      <c r="R14" s="56">
        <f t="shared" si="2"/>
        <v>64.5</v>
      </c>
      <c r="S14" s="56" t="str">
        <f t="shared" si="1"/>
        <v>Trung bình</v>
      </c>
      <c r="T14" s="21" t="s">
        <v>120</v>
      </c>
      <c r="U14" s="21" t="s">
        <v>121</v>
      </c>
      <c r="V14" s="24"/>
      <c r="W14" s="16">
        <f t="shared" si="3"/>
        <v>19</v>
      </c>
      <c r="X14" s="16"/>
      <c r="Y14" s="57">
        <f t="shared" si="4"/>
        <v>0</v>
      </c>
      <c r="Z14" s="57">
        <f t="shared" si="5"/>
        <v>0</v>
      </c>
      <c r="AA14" s="57">
        <f t="shared" si="6"/>
        <v>0</v>
      </c>
      <c r="AB14" s="57">
        <f t="shared" si="7"/>
        <v>0</v>
      </c>
      <c r="AC14" s="57">
        <f t="shared" si="8"/>
        <v>0</v>
      </c>
      <c r="AD14" s="57">
        <f t="shared" si="9"/>
        <v>0</v>
      </c>
      <c r="AE14" s="57" t="str">
        <f t="shared" si="10"/>
        <v>Trung bình</v>
      </c>
      <c r="AF14" s="57" t="str">
        <f t="shared" si="11"/>
        <v>Khá</v>
      </c>
      <c r="AG14" s="57">
        <f t="shared" si="12"/>
        <v>1</v>
      </c>
      <c r="AH14" s="57">
        <f t="shared" si="13"/>
        <v>0</v>
      </c>
      <c r="AI14" s="58">
        <f t="shared" si="14"/>
        <v>0</v>
      </c>
      <c r="AJ14" s="58"/>
      <c r="AK14" s="47">
        <f t="shared" si="15"/>
        <v>0</v>
      </c>
      <c r="AL14" s="47">
        <f t="shared" si="16"/>
        <v>0</v>
      </c>
      <c r="AM14" s="47">
        <f t="shared" si="17"/>
        <v>0</v>
      </c>
      <c r="AN14" s="47"/>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row>
    <row r="15" spans="1:95" s="7" customFormat="1" ht="135">
      <c r="A15" s="28">
        <v>13</v>
      </c>
      <c r="B15" s="21">
        <v>11</v>
      </c>
      <c r="C15" s="21" t="s">
        <v>174</v>
      </c>
      <c r="D15" s="21" t="s">
        <v>0</v>
      </c>
      <c r="E15" s="21" t="s">
        <v>175</v>
      </c>
      <c r="F15" s="21">
        <v>2016</v>
      </c>
      <c r="G15" s="35">
        <v>2000000</v>
      </c>
      <c r="H15" s="36" t="s">
        <v>8</v>
      </c>
      <c r="I15" s="24" t="s">
        <v>176</v>
      </c>
      <c r="J15" s="25">
        <v>55</v>
      </c>
      <c r="K15" s="36" t="s">
        <v>90</v>
      </c>
      <c r="L15" s="24" t="s">
        <v>177</v>
      </c>
      <c r="M15" s="21">
        <v>70</v>
      </c>
      <c r="N15" s="36"/>
      <c r="O15" s="21"/>
      <c r="P15" s="21"/>
      <c r="Q15" s="24" t="s">
        <v>667</v>
      </c>
      <c r="R15" s="56">
        <f t="shared" si="2"/>
        <v>62.5</v>
      </c>
      <c r="S15" s="56" t="str">
        <f t="shared" si="1"/>
        <v>Trung bình</v>
      </c>
      <c r="T15" s="21"/>
      <c r="U15" s="37" t="s">
        <v>121</v>
      </c>
      <c r="V15" s="24"/>
      <c r="W15" s="16">
        <f t="shared" si="3"/>
        <v>15</v>
      </c>
      <c r="X15" s="16"/>
      <c r="Y15" s="57">
        <f t="shared" si="4"/>
        <v>0</v>
      </c>
      <c r="Z15" s="57">
        <f t="shared" si="5"/>
        <v>0</v>
      </c>
      <c r="AA15" s="57">
        <f t="shared" si="6"/>
        <v>0</v>
      </c>
      <c r="AB15" s="57">
        <f t="shared" si="7"/>
        <v>0</v>
      </c>
      <c r="AC15" s="57">
        <f t="shared" si="8"/>
        <v>0</v>
      </c>
      <c r="AD15" s="57">
        <f t="shared" si="9"/>
        <v>0</v>
      </c>
      <c r="AE15" s="57" t="str">
        <f t="shared" si="10"/>
        <v>Trung bình</v>
      </c>
      <c r="AF15" s="57" t="str">
        <f t="shared" si="11"/>
        <v>Khá</v>
      </c>
      <c r="AG15" s="57">
        <f t="shared" si="12"/>
        <v>1</v>
      </c>
      <c r="AH15" s="57">
        <f t="shared" si="13"/>
        <v>0</v>
      </c>
      <c r="AI15" s="58">
        <f t="shared" si="14"/>
        <v>0</v>
      </c>
      <c r="AJ15" s="58"/>
      <c r="AK15" s="47">
        <f t="shared" si="15"/>
        <v>0</v>
      </c>
      <c r="AL15" s="47">
        <f t="shared" si="16"/>
        <v>0</v>
      </c>
      <c r="AM15" s="47">
        <f t="shared" si="17"/>
        <v>0</v>
      </c>
      <c r="AN15" s="47"/>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row>
    <row r="16" spans="1:95" s="7" customFormat="1" ht="281.25">
      <c r="A16" s="28">
        <v>14</v>
      </c>
      <c r="B16" s="21">
        <v>12</v>
      </c>
      <c r="C16" s="21" t="s">
        <v>178</v>
      </c>
      <c r="D16" s="21" t="s">
        <v>0</v>
      </c>
      <c r="E16" s="21" t="s">
        <v>179</v>
      </c>
      <c r="F16" s="21">
        <v>2016</v>
      </c>
      <c r="G16" s="35">
        <v>2000000</v>
      </c>
      <c r="H16" s="36" t="s">
        <v>180</v>
      </c>
      <c r="I16" s="24" t="s">
        <v>181</v>
      </c>
      <c r="J16" s="25">
        <v>61</v>
      </c>
      <c r="K16" s="36" t="s">
        <v>10</v>
      </c>
      <c r="L16" s="24" t="s">
        <v>182</v>
      </c>
      <c r="M16" s="21">
        <v>61</v>
      </c>
      <c r="N16" s="36"/>
      <c r="O16" s="21"/>
      <c r="P16" s="21"/>
      <c r="Q16" s="38" t="s">
        <v>668</v>
      </c>
      <c r="R16" s="56">
        <f t="shared" si="2"/>
        <v>61</v>
      </c>
      <c r="S16" s="56" t="str">
        <f t="shared" si="1"/>
        <v>Trung bình</v>
      </c>
      <c r="T16" s="21"/>
      <c r="U16" s="37" t="s">
        <v>121</v>
      </c>
      <c r="V16" s="24"/>
      <c r="W16" s="16">
        <f t="shared" si="3"/>
        <v>0</v>
      </c>
      <c r="X16" s="16"/>
      <c r="Y16" s="57">
        <f t="shared" si="4"/>
        <v>0</v>
      </c>
      <c r="Z16" s="57">
        <f t="shared" si="5"/>
        <v>0</v>
      </c>
      <c r="AA16" s="57">
        <f t="shared" si="6"/>
        <v>1</v>
      </c>
      <c r="AB16" s="57">
        <f t="shared" si="7"/>
        <v>0</v>
      </c>
      <c r="AC16" s="57">
        <f t="shared" si="8"/>
        <v>0</v>
      </c>
      <c r="AD16" s="57">
        <f t="shared" si="9"/>
        <v>0</v>
      </c>
      <c r="AE16" s="57" t="str">
        <f t="shared" si="10"/>
        <v>Trung bình</v>
      </c>
      <c r="AF16" s="57" t="str">
        <f t="shared" si="11"/>
        <v>Trung bình</v>
      </c>
      <c r="AG16" s="57">
        <f t="shared" si="12"/>
        <v>0</v>
      </c>
      <c r="AH16" s="57">
        <f t="shared" si="13"/>
        <v>0</v>
      </c>
      <c r="AI16" s="58">
        <f t="shared" si="14"/>
        <v>0</v>
      </c>
      <c r="AJ16" s="58"/>
      <c r="AK16" s="47">
        <f t="shared" si="15"/>
        <v>0</v>
      </c>
      <c r="AL16" s="47">
        <f t="shared" si="16"/>
        <v>0</v>
      </c>
      <c r="AM16" s="47">
        <f t="shared" si="17"/>
        <v>0</v>
      </c>
      <c r="AN16" s="47"/>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row>
    <row r="17" spans="1:95" s="7" customFormat="1" ht="78.75">
      <c r="A17" s="28">
        <v>15</v>
      </c>
      <c r="B17" s="21">
        <v>13</v>
      </c>
      <c r="C17" s="21" t="s">
        <v>183</v>
      </c>
      <c r="D17" s="21" t="s">
        <v>0</v>
      </c>
      <c r="E17" s="21" t="s">
        <v>184</v>
      </c>
      <c r="F17" s="21">
        <v>2016</v>
      </c>
      <c r="G17" s="35">
        <v>2000000</v>
      </c>
      <c r="H17" s="36"/>
      <c r="I17" s="24"/>
      <c r="J17" s="25"/>
      <c r="K17" s="36"/>
      <c r="L17" s="24"/>
      <c r="M17" s="21"/>
      <c r="N17" s="36"/>
      <c r="O17" s="21"/>
      <c r="P17" s="21"/>
      <c r="Q17" s="38"/>
      <c r="R17" s="56">
        <f t="shared" si="2"/>
        <v>0</v>
      </c>
      <c r="S17" s="56"/>
      <c r="T17" s="21"/>
      <c r="U17" s="37" t="s">
        <v>121</v>
      </c>
      <c r="V17" s="24" t="s">
        <v>135</v>
      </c>
      <c r="W17" s="16">
        <f t="shared" si="3"/>
        <v>0</v>
      </c>
      <c r="X17" s="16"/>
      <c r="Y17" s="57">
        <f t="shared" si="4"/>
        <v>0</v>
      </c>
      <c r="Z17" s="57">
        <f t="shared" si="5"/>
        <v>1</v>
      </c>
      <c r="AA17" s="57">
        <f t="shared" si="6"/>
        <v>0</v>
      </c>
      <c r="AB17" s="57">
        <f t="shared" si="7"/>
        <v>0</v>
      </c>
      <c r="AC17" s="57">
        <f t="shared" si="8"/>
        <v>0</v>
      </c>
      <c r="AD17" s="57">
        <f t="shared" si="9"/>
        <v>0</v>
      </c>
      <c r="AE17" s="57" t="str">
        <f t="shared" si="10"/>
        <v>Không đạt</v>
      </c>
      <c r="AF17" s="57" t="str">
        <f t="shared" si="11"/>
        <v>Không đạt</v>
      </c>
      <c r="AG17" s="57">
        <f t="shared" si="12"/>
        <v>0</v>
      </c>
      <c r="AH17" s="57">
        <f t="shared" si="13"/>
        <v>0</v>
      </c>
      <c r="AI17" s="58">
        <f t="shared" si="14"/>
        <v>0</v>
      </c>
      <c r="AJ17" s="58"/>
      <c r="AK17" s="47">
        <f t="shared" si="15"/>
        <v>0</v>
      </c>
      <c r="AL17" s="47">
        <f t="shared" si="16"/>
        <v>0</v>
      </c>
      <c r="AM17" s="47">
        <f t="shared" si="17"/>
        <v>0</v>
      </c>
      <c r="AN17" s="47"/>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row>
    <row r="18" spans="1:95" s="7" customFormat="1" ht="157.5">
      <c r="A18" s="28">
        <v>16</v>
      </c>
      <c r="B18" s="21">
        <v>14</v>
      </c>
      <c r="C18" s="21" t="s">
        <v>185</v>
      </c>
      <c r="D18" s="21" t="s">
        <v>16</v>
      </c>
      <c r="E18" s="21" t="s">
        <v>186</v>
      </c>
      <c r="F18" s="21">
        <v>2016</v>
      </c>
      <c r="G18" s="35">
        <v>2000000</v>
      </c>
      <c r="H18" s="36"/>
      <c r="I18" s="24"/>
      <c r="J18" s="25"/>
      <c r="K18" s="36"/>
      <c r="L18" s="24"/>
      <c r="M18" s="21"/>
      <c r="N18" s="36"/>
      <c r="O18" s="21"/>
      <c r="P18" s="21"/>
      <c r="Q18" s="38"/>
      <c r="R18" s="56">
        <f t="shared" si="2"/>
        <v>0</v>
      </c>
      <c r="S18" s="56"/>
      <c r="T18" s="21" t="s">
        <v>120</v>
      </c>
      <c r="U18" s="21" t="s">
        <v>121</v>
      </c>
      <c r="V18" s="24" t="s">
        <v>135</v>
      </c>
      <c r="W18" s="16">
        <f t="shared" si="3"/>
        <v>0</v>
      </c>
      <c r="X18" s="16"/>
      <c r="Y18" s="57">
        <f t="shared" si="4"/>
        <v>0</v>
      </c>
      <c r="Z18" s="57">
        <f t="shared" si="5"/>
        <v>1</v>
      </c>
      <c r="AA18" s="57">
        <f t="shared" si="6"/>
        <v>0</v>
      </c>
      <c r="AB18" s="57">
        <f t="shared" si="7"/>
        <v>0</v>
      </c>
      <c r="AC18" s="57">
        <f t="shared" si="8"/>
        <v>0</v>
      </c>
      <c r="AD18" s="57">
        <f t="shared" si="9"/>
        <v>0</v>
      </c>
      <c r="AE18" s="57" t="str">
        <f t="shared" si="10"/>
        <v>Không đạt</v>
      </c>
      <c r="AF18" s="57" t="str">
        <f t="shared" si="11"/>
        <v>Không đạt</v>
      </c>
      <c r="AG18" s="57">
        <f t="shared" si="12"/>
        <v>0</v>
      </c>
      <c r="AH18" s="57">
        <f t="shared" si="13"/>
        <v>0</v>
      </c>
      <c r="AI18" s="58">
        <f t="shared" si="14"/>
        <v>0</v>
      </c>
      <c r="AJ18" s="58"/>
      <c r="AK18" s="47">
        <f t="shared" si="15"/>
        <v>0</v>
      </c>
      <c r="AL18" s="47">
        <f t="shared" si="16"/>
        <v>0</v>
      </c>
      <c r="AM18" s="47">
        <f t="shared" si="17"/>
        <v>0</v>
      </c>
      <c r="AN18" s="47"/>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row>
    <row r="19" spans="1:95" s="7" customFormat="1" ht="225">
      <c r="A19" s="28">
        <v>17</v>
      </c>
      <c r="B19" s="21">
        <v>15</v>
      </c>
      <c r="C19" s="23" t="s">
        <v>187</v>
      </c>
      <c r="D19" s="21" t="s">
        <v>16</v>
      </c>
      <c r="E19" s="21" t="s">
        <v>188</v>
      </c>
      <c r="F19" s="21">
        <v>2016</v>
      </c>
      <c r="G19" s="35">
        <v>2000000</v>
      </c>
      <c r="H19" s="36" t="s">
        <v>82</v>
      </c>
      <c r="I19" s="24" t="s">
        <v>189</v>
      </c>
      <c r="J19" s="25">
        <v>51</v>
      </c>
      <c r="K19" s="36" t="s">
        <v>86</v>
      </c>
      <c r="L19" s="24" t="s">
        <v>190</v>
      </c>
      <c r="M19" s="21">
        <v>59</v>
      </c>
      <c r="N19" s="36"/>
      <c r="O19" s="21"/>
      <c r="P19" s="21"/>
      <c r="Q19" s="38" t="s">
        <v>669</v>
      </c>
      <c r="R19" s="56">
        <f t="shared" si="2"/>
        <v>55</v>
      </c>
      <c r="S19" s="56" t="str">
        <f t="shared" si="1"/>
        <v>Trung bình</v>
      </c>
      <c r="T19" s="21" t="s">
        <v>120</v>
      </c>
      <c r="U19" s="21" t="s">
        <v>121</v>
      </c>
      <c r="V19" s="24"/>
      <c r="W19" s="16">
        <f t="shared" si="3"/>
        <v>8</v>
      </c>
      <c r="X19" s="16"/>
      <c r="Y19" s="57">
        <f t="shared" si="4"/>
        <v>0</v>
      </c>
      <c r="Z19" s="57">
        <f t="shared" si="5"/>
        <v>0</v>
      </c>
      <c r="AA19" s="57">
        <f t="shared" si="6"/>
        <v>1</v>
      </c>
      <c r="AB19" s="57">
        <f t="shared" si="7"/>
        <v>0</v>
      </c>
      <c r="AC19" s="57">
        <f t="shared" si="8"/>
        <v>0</v>
      </c>
      <c r="AD19" s="57">
        <f t="shared" si="9"/>
        <v>0</v>
      </c>
      <c r="AE19" s="57" t="str">
        <f t="shared" si="10"/>
        <v>Trung bình</v>
      </c>
      <c r="AF19" s="57" t="str">
        <f t="shared" si="11"/>
        <v>Trung bình</v>
      </c>
      <c r="AG19" s="57">
        <f t="shared" si="12"/>
        <v>0</v>
      </c>
      <c r="AH19" s="57">
        <f t="shared" si="13"/>
        <v>0</v>
      </c>
      <c r="AI19" s="58">
        <f t="shared" si="14"/>
        <v>0</v>
      </c>
      <c r="AJ19" s="58"/>
      <c r="AK19" s="47">
        <f t="shared" si="15"/>
        <v>0</v>
      </c>
      <c r="AL19" s="47">
        <f t="shared" si="16"/>
        <v>0</v>
      </c>
      <c r="AM19" s="47">
        <f t="shared" si="17"/>
        <v>0</v>
      </c>
      <c r="AN19" s="47"/>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row>
    <row r="20" spans="1:95" s="7" customFormat="1" ht="247.5">
      <c r="A20" s="28">
        <v>18</v>
      </c>
      <c r="B20" s="21">
        <v>16</v>
      </c>
      <c r="C20" s="21" t="s">
        <v>191</v>
      </c>
      <c r="D20" s="21" t="s">
        <v>0</v>
      </c>
      <c r="E20" s="21" t="s">
        <v>192</v>
      </c>
      <c r="F20" s="21">
        <v>2016</v>
      </c>
      <c r="G20" s="35">
        <v>2000000</v>
      </c>
      <c r="H20" s="36" t="s">
        <v>81</v>
      </c>
      <c r="I20" s="24" t="s">
        <v>193</v>
      </c>
      <c r="J20" s="25">
        <v>86</v>
      </c>
      <c r="K20" s="36" t="s">
        <v>84</v>
      </c>
      <c r="L20" s="24" t="s">
        <v>194</v>
      </c>
      <c r="M20" s="21">
        <v>62</v>
      </c>
      <c r="N20" s="36"/>
      <c r="O20" s="21"/>
      <c r="P20" s="21"/>
      <c r="Q20" s="38" t="s">
        <v>193</v>
      </c>
      <c r="R20" s="56">
        <f t="shared" si="2"/>
        <v>74</v>
      </c>
      <c r="S20" s="56" t="str">
        <f t="shared" si="1"/>
        <v>Khá</v>
      </c>
      <c r="T20" s="21" t="s">
        <v>120</v>
      </c>
      <c r="U20" s="21" t="s">
        <v>121</v>
      </c>
      <c r="V20" s="24"/>
      <c r="W20" s="16">
        <f t="shared" si="3"/>
        <v>24</v>
      </c>
      <c r="X20" s="16"/>
      <c r="Y20" s="57">
        <f t="shared" si="4"/>
        <v>0</v>
      </c>
      <c r="Z20" s="57">
        <f t="shared" si="5"/>
        <v>0</v>
      </c>
      <c r="AA20" s="57">
        <f t="shared" si="6"/>
        <v>1</v>
      </c>
      <c r="AB20" s="57">
        <f t="shared" si="7"/>
        <v>0</v>
      </c>
      <c r="AC20" s="57">
        <f t="shared" si="8"/>
        <v>0</v>
      </c>
      <c r="AD20" s="57">
        <f t="shared" si="9"/>
        <v>0</v>
      </c>
      <c r="AE20" s="57" t="str">
        <f t="shared" si="10"/>
        <v>Tốt</v>
      </c>
      <c r="AF20" s="57" t="str">
        <f t="shared" si="11"/>
        <v>Trung bình</v>
      </c>
      <c r="AG20" s="57">
        <f t="shared" si="12"/>
        <v>0</v>
      </c>
      <c r="AH20" s="57">
        <f t="shared" si="13"/>
        <v>1</v>
      </c>
      <c r="AI20" s="58">
        <f t="shared" si="14"/>
        <v>0</v>
      </c>
      <c r="AJ20" s="58"/>
      <c r="AK20" s="47">
        <f t="shared" si="15"/>
        <v>0</v>
      </c>
      <c r="AL20" s="47">
        <f t="shared" si="16"/>
        <v>0</v>
      </c>
      <c r="AM20" s="47">
        <f t="shared" si="17"/>
        <v>0</v>
      </c>
      <c r="AN20" s="47"/>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row>
    <row r="21" spans="1:95" s="7" customFormat="1" ht="146.25">
      <c r="A21" s="28">
        <v>19</v>
      </c>
      <c r="B21" s="21">
        <v>17</v>
      </c>
      <c r="C21" s="21" t="s">
        <v>195</v>
      </c>
      <c r="D21" s="21" t="s">
        <v>22</v>
      </c>
      <c r="E21" s="21" t="s">
        <v>196</v>
      </c>
      <c r="F21" s="21">
        <v>2016</v>
      </c>
      <c r="G21" s="35">
        <v>2000000</v>
      </c>
      <c r="H21" s="36"/>
      <c r="I21" s="24"/>
      <c r="J21" s="25"/>
      <c r="K21" s="36"/>
      <c r="L21" s="24"/>
      <c r="M21" s="21"/>
      <c r="N21" s="36"/>
      <c r="O21" s="21"/>
      <c r="P21" s="21"/>
      <c r="Q21" s="38"/>
      <c r="R21" s="56">
        <f t="shared" si="2"/>
        <v>0</v>
      </c>
      <c r="S21" s="56"/>
      <c r="T21" s="21" t="s">
        <v>120</v>
      </c>
      <c r="U21" s="21" t="s">
        <v>121</v>
      </c>
      <c r="V21" s="24" t="s">
        <v>134</v>
      </c>
      <c r="W21" s="16">
        <f t="shared" si="3"/>
        <v>0</v>
      </c>
      <c r="X21" s="16"/>
      <c r="Y21" s="57">
        <f t="shared" si="4"/>
        <v>0</v>
      </c>
      <c r="Z21" s="57">
        <f t="shared" si="5"/>
        <v>1</v>
      </c>
      <c r="AA21" s="57">
        <f t="shared" si="6"/>
        <v>0</v>
      </c>
      <c r="AB21" s="57">
        <f t="shared" si="7"/>
        <v>0</v>
      </c>
      <c r="AC21" s="57">
        <f t="shared" si="8"/>
        <v>0</v>
      </c>
      <c r="AD21" s="57">
        <f t="shared" si="9"/>
        <v>0</v>
      </c>
      <c r="AE21" s="57" t="str">
        <f t="shared" si="10"/>
        <v>Không đạt</v>
      </c>
      <c r="AF21" s="57" t="str">
        <f t="shared" si="11"/>
        <v>Không đạt</v>
      </c>
      <c r="AG21" s="57">
        <f t="shared" si="12"/>
        <v>0</v>
      </c>
      <c r="AH21" s="57">
        <f t="shared" si="13"/>
        <v>0</v>
      </c>
      <c r="AI21" s="58">
        <f t="shared" si="14"/>
        <v>0</v>
      </c>
      <c r="AJ21" s="58"/>
      <c r="AK21" s="47">
        <f t="shared" si="15"/>
        <v>0</v>
      </c>
      <c r="AL21" s="47">
        <f t="shared" si="16"/>
        <v>0</v>
      </c>
      <c r="AM21" s="47">
        <f t="shared" si="17"/>
        <v>0</v>
      </c>
      <c r="AN21" s="47"/>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row>
    <row r="22" spans="1:95" s="7" customFormat="1" ht="101.25">
      <c r="A22" s="28">
        <v>20</v>
      </c>
      <c r="B22" s="21">
        <v>18</v>
      </c>
      <c r="C22" s="21" t="s">
        <v>197</v>
      </c>
      <c r="D22" s="21" t="s">
        <v>16</v>
      </c>
      <c r="E22" s="21" t="s">
        <v>198</v>
      </c>
      <c r="F22" s="21">
        <v>2016</v>
      </c>
      <c r="G22" s="35">
        <v>2000000</v>
      </c>
      <c r="H22" s="36" t="s">
        <v>85</v>
      </c>
      <c r="I22" s="24" t="s">
        <v>199</v>
      </c>
      <c r="J22" s="25">
        <v>81</v>
      </c>
      <c r="K22" s="36" t="s">
        <v>84</v>
      </c>
      <c r="L22" s="24" t="s">
        <v>200</v>
      </c>
      <c r="M22" s="21">
        <v>64</v>
      </c>
      <c r="N22" s="36"/>
      <c r="O22" s="21"/>
      <c r="P22" s="21"/>
      <c r="Q22" s="38" t="s">
        <v>670</v>
      </c>
      <c r="R22" s="56">
        <f t="shared" si="2"/>
        <v>72.5</v>
      </c>
      <c r="S22" s="56" t="str">
        <f t="shared" si="1"/>
        <v>Khá</v>
      </c>
      <c r="T22" s="37" t="s">
        <v>120</v>
      </c>
      <c r="U22" s="37" t="s">
        <v>121</v>
      </c>
      <c r="V22" s="24"/>
      <c r="W22" s="16">
        <f t="shared" si="3"/>
        <v>17</v>
      </c>
      <c r="X22" s="16"/>
      <c r="Y22" s="57">
        <f t="shared" si="4"/>
        <v>0</v>
      </c>
      <c r="Z22" s="57">
        <f t="shared" si="5"/>
        <v>0</v>
      </c>
      <c r="AA22" s="57">
        <f t="shared" si="6"/>
        <v>1</v>
      </c>
      <c r="AB22" s="57">
        <f t="shared" si="7"/>
        <v>0</v>
      </c>
      <c r="AC22" s="57">
        <f t="shared" si="8"/>
        <v>0</v>
      </c>
      <c r="AD22" s="57">
        <f t="shared" si="9"/>
        <v>0</v>
      </c>
      <c r="AE22" s="57" t="str">
        <f t="shared" si="10"/>
        <v>Tốt</v>
      </c>
      <c r="AF22" s="57" t="str">
        <f t="shared" si="11"/>
        <v>Trung bình</v>
      </c>
      <c r="AG22" s="57">
        <f t="shared" si="12"/>
        <v>0</v>
      </c>
      <c r="AH22" s="57">
        <f t="shared" si="13"/>
        <v>1</v>
      </c>
      <c r="AI22" s="58">
        <f t="shared" si="14"/>
        <v>0</v>
      </c>
      <c r="AJ22" s="58"/>
      <c r="AK22" s="47">
        <f t="shared" si="15"/>
        <v>0</v>
      </c>
      <c r="AL22" s="47">
        <f t="shared" si="16"/>
        <v>0</v>
      </c>
      <c r="AM22" s="47">
        <f t="shared" si="17"/>
        <v>0</v>
      </c>
      <c r="AN22" s="47"/>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row>
    <row r="23" spans="1:95" s="7" customFormat="1" ht="270">
      <c r="A23" s="28">
        <v>22</v>
      </c>
      <c r="B23" s="21">
        <v>19</v>
      </c>
      <c r="C23" s="21" t="s">
        <v>201</v>
      </c>
      <c r="D23" s="21" t="s">
        <v>70</v>
      </c>
      <c r="E23" s="21" t="s">
        <v>202</v>
      </c>
      <c r="F23" s="21">
        <v>2016</v>
      </c>
      <c r="G23" s="35">
        <v>2000000</v>
      </c>
      <c r="H23" s="36" t="s">
        <v>94</v>
      </c>
      <c r="I23" s="24" t="s">
        <v>203</v>
      </c>
      <c r="J23" s="25">
        <v>70</v>
      </c>
      <c r="K23" s="36" t="s">
        <v>80</v>
      </c>
      <c r="L23" s="24"/>
      <c r="M23" s="21">
        <v>69</v>
      </c>
      <c r="N23" s="36"/>
      <c r="O23" s="21"/>
      <c r="P23" s="21"/>
      <c r="Q23" s="38" t="s">
        <v>203</v>
      </c>
      <c r="R23" s="56">
        <f t="shared" si="2"/>
        <v>69.5</v>
      </c>
      <c r="S23" s="56" t="str">
        <f t="shared" si="1"/>
        <v>Trung bình</v>
      </c>
      <c r="T23" s="21" t="s">
        <v>120</v>
      </c>
      <c r="U23" s="21" t="s">
        <v>121</v>
      </c>
      <c r="V23" s="24"/>
      <c r="W23" s="16">
        <f t="shared" si="3"/>
        <v>1</v>
      </c>
      <c r="X23" s="16"/>
      <c r="Y23" s="57">
        <f t="shared" si="4"/>
        <v>0</v>
      </c>
      <c r="Z23" s="57">
        <f t="shared" si="5"/>
        <v>0</v>
      </c>
      <c r="AA23" s="57">
        <f t="shared" si="6"/>
        <v>0</v>
      </c>
      <c r="AB23" s="57">
        <f t="shared" si="7"/>
        <v>0</v>
      </c>
      <c r="AC23" s="57">
        <f t="shared" si="8"/>
        <v>0</v>
      </c>
      <c r="AD23" s="57">
        <f t="shared" si="9"/>
        <v>0</v>
      </c>
      <c r="AE23" s="57" t="str">
        <f t="shared" si="10"/>
        <v>Khá</v>
      </c>
      <c r="AF23" s="57" t="str">
        <f t="shared" si="11"/>
        <v>Trung bình</v>
      </c>
      <c r="AG23" s="57">
        <f t="shared" si="12"/>
        <v>1</v>
      </c>
      <c r="AH23" s="57">
        <f t="shared" si="13"/>
        <v>0</v>
      </c>
      <c r="AI23" s="58">
        <f t="shared" si="14"/>
        <v>0</v>
      </c>
      <c r="AJ23" s="58"/>
      <c r="AK23" s="47">
        <f t="shared" si="15"/>
        <v>0</v>
      </c>
      <c r="AL23" s="47">
        <f t="shared" si="16"/>
        <v>0</v>
      </c>
      <c r="AM23" s="47">
        <f t="shared" si="17"/>
        <v>0</v>
      </c>
      <c r="AN23" s="47"/>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row>
    <row r="24" spans="1:95" s="7" customFormat="1" ht="123.75">
      <c r="A24" s="28">
        <v>23</v>
      </c>
      <c r="B24" s="21">
        <v>20</v>
      </c>
      <c r="C24" s="21" t="s">
        <v>204</v>
      </c>
      <c r="D24" s="21" t="s">
        <v>127</v>
      </c>
      <c r="E24" s="21" t="s">
        <v>205</v>
      </c>
      <c r="F24" s="21">
        <v>2016</v>
      </c>
      <c r="G24" s="35">
        <v>2000000</v>
      </c>
      <c r="H24" s="36" t="s">
        <v>93</v>
      </c>
      <c r="I24" s="24" t="s">
        <v>206</v>
      </c>
      <c r="J24" s="25">
        <v>88</v>
      </c>
      <c r="K24" s="36" t="s">
        <v>84</v>
      </c>
      <c r="L24" s="24" t="s">
        <v>207</v>
      </c>
      <c r="M24" s="21">
        <v>79</v>
      </c>
      <c r="N24" s="36"/>
      <c r="O24" s="21"/>
      <c r="P24" s="21"/>
      <c r="Q24" s="24" t="s">
        <v>671</v>
      </c>
      <c r="R24" s="56">
        <f t="shared" si="2"/>
        <v>83.5</v>
      </c>
      <c r="S24" s="56" t="str">
        <f t="shared" si="1"/>
        <v>Tốt</v>
      </c>
      <c r="T24" s="21" t="s">
        <v>120</v>
      </c>
      <c r="U24" s="21" t="s">
        <v>121</v>
      </c>
      <c r="V24" s="24"/>
      <c r="W24" s="16">
        <f t="shared" si="3"/>
        <v>9</v>
      </c>
      <c r="X24" s="16"/>
      <c r="Y24" s="57">
        <f t="shared" si="4"/>
        <v>0</v>
      </c>
      <c r="Z24" s="57">
        <f t="shared" si="5"/>
        <v>0</v>
      </c>
      <c r="AA24" s="57">
        <f t="shared" si="6"/>
        <v>0</v>
      </c>
      <c r="AB24" s="57">
        <f t="shared" si="7"/>
        <v>1</v>
      </c>
      <c r="AC24" s="57">
        <f t="shared" si="8"/>
        <v>0</v>
      </c>
      <c r="AD24" s="57">
        <f t="shared" si="9"/>
        <v>0</v>
      </c>
      <c r="AE24" s="57" t="str">
        <f t="shared" si="10"/>
        <v>Tốt</v>
      </c>
      <c r="AF24" s="57" t="str">
        <f t="shared" si="11"/>
        <v>Khá</v>
      </c>
      <c r="AG24" s="57">
        <f t="shared" si="12"/>
        <v>0</v>
      </c>
      <c r="AH24" s="57">
        <f t="shared" si="13"/>
        <v>0</v>
      </c>
      <c r="AI24" s="58">
        <f t="shared" si="14"/>
        <v>0</v>
      </c>
      <c r="AJ24" s="58"/>
      <c r="AK24" s="47">
        <f t="shared" si="15"/>
        <v>0</v>
      </c>
      <c r="AL24" s="47">
        <f t="shared" si="16"/>
        <v>0</v>
      </c>
      <c r="AM24" s="47">
        <f t="shared" si="17"/>
        <v>0</v>
      </c>
      <c r="AN24" s="47"/>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row>
    <row r="25" spans="1:95" s="7" customFormat="1" ht="101.25">
      <c r="A25" s="28">
        <v>24</v>
      </c>
      <c r="B25" s="21">
        <v>21</v>
      </c>
      <c r="C25" s="21" t="s">
        <v>208</v>
      </c>
      <c r="D25" s="21" t="s">
        <v>125</v>
      </c>
      <c r="E25" s="21" t="s">
        <v>209</v>
      </c>
      <c r="F25" s="21">
        <v>2016</v>
      </c>
      <c r="G25" s="35">
        <v>2000000</v>
      </c>
      <c r="H25" s="36" t="s">
        <v>84</v>
      </c>
      <c r="I25" s="24" t="s">
        <v>210</v>
      </c>
      <c r="J25" s="25">
        <v>79</v>
      </c>
      <c r="K25" s="36" t="s">
        <v>82</v>
      </c>
      <c r="L25" s="24" t="s">
        <v>211</v>
      </c>
      <c r="M25" s="21">
        <v>76</v>
      </c>
      <c r="N25" s="36"/>
      <c r="O25" s="21"/>
      <c r="P25" s="21"/>
      <c r="Q25" s="38" t="s">
        <v>672</v>
      </c>
      <c r="R25" s="56">
        <f t="shared" si="2"/>
        <v>77.5</v>
      </c>
      <c r="S25" s="56" t="str">
        <f t="shared" si="1"/>
        <v>Khá</v>
      </c>
      <c r="T25" s="21" t="s">
        <v>120</v>
      </c>
      <c r="U25" s="21" t="s">
        <v>121</v>
      </c>
      <c r="V25" s="24"/>
      <c r="W25" s="16">
        <f t="shared" si="3"/>
        <v>3</v>
      </c>
      <c r="X25" s="16"/>
      <c r="Y25" s="57">
        <f t="shared" si="4"/>
        <v>0</v>
      </c>
      <c r="Z25" s="57">
        <f t="shared" si="5"/>
        <v>0</v>
      </c>
      <c r="AA25" s="57">
        <f t="shared" si="6"/>
        <v>0</v>
      </c>
      <c r="AB25" s="57">
        <f t="shared" si="7"/>
        <v>1</v>
      </c>
      <c r="AC25" s="57">
        <f t="shared" si="8"/>
        <v>0</v>
      </c>
      <c r="AD25" s="57">
        <f t="shared" si="9"/>
        <v>0</v>
      </c>
      <c r="AE25" s="57" t="str">
        <f t="shared" si="10"/>
        <v>Khá</v>
      </c>
      <c r="AF25" s="57" t="str">
        <f t="shared" si="11"/>
        <v>Khá</v>
      </c>
      <c r="AG25" s="57">
        <f t="shared" si="12"/>
        <v>0</v>
      </c>
      <c r="AH25" s="57">
        <f t="shared" si="13"/>
        <v>0</v>
      </c>
      <c r="AI25" s="58">
        <f t="shared" si="14"/>
        <v>0</v>
      </c>
      <c r="AJ25" s="58"/>
      <c r="AK25" s="47">
        <f t="shared" si="15"/>
        <v>0</v>
      </c>
      <c r="AL25" s="47">
        <f t="shared" si="16"/>
        <v>0</v>
      </c>
      <c r="AM25" s="47">
        <f t="shared" si="17"/>
        <v>0</v>
      </c>
      <c r="AN25" s="47"/>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row>
    <row r="26" spans="1:95" s="7" customFormat="1" ht="168.75">
      <c r="A26" s="28">
        <v>25</v>
      </c>
      <c r="B26" s="21">
        <v>22</v>
      </c>
      <c r="C26" s="21" t="s">
        <v>212</v>
      </c>
      <c r="D26" s="21" t="s">
        <v>16</v>
      </c>
      <c r="E26" s="21" t="s">
        <v>213</v>
      </c>
      <c r="F26" s="21">
        <v>2016</v>
      </c>
      <c r="G26" s="35">
        <v>2000000</v>
      </c>
      <c r="H26" s="36" t="s">
        <v>85</v>
      </c>
      <c r="I26" s="24" t="s">
        <v>214</v>
      </c>
      <c r="J26" s="25">
        <v>76</v>
      </c>
      <c r="K26" s="36" t="s">
        <v>82</v>
      </c>
      <c r="L26" s="24" t="s">
        <v>215</v>
      </c>
      <c r="M26" s="21">
        <v>75</v>
      </c>
      <c r="N26" s="36"/>
      <c r="O26" s="21"/>
      <c r="P26" s="21"/>
      <c r="Q26" s="38" t="s">
        <v>673</v>
      </c>
      <c r="R26" s="56">
        <f t="shared" si="2"/>
        <v>75.5</v>
      </c>
      <c r="S26" s="56" t="str">
        <f t="shared" si="1"/>
        <v>Khá</v>
      </c>
      <c r="T26" s="21" t="s">
        <v>120</v>
      </c>
      <c r="U26" s="21" t="s">
        <v>121</v>
      </c>
      <c r="V26" s="24"/>
      <c r="W26" s="16">
        <f t="shared" si="3"/>
        <v>1</v>
      </c>
      <c r="X26" s="16"/>
      <c r="Y26" s="57">
        <f t="shared" si="4"/>
        <v>0</v>
      </c>
      <c r="Z26" s="57">
        <f t="shared" si="5"/>
        <v>0</v>
      </c>
      <c r="AA26" s="57">
        <f t="shared" si="6"/>
        <v>0</v>
      </c>
      <c r="AB26" s="57">
        <f t="shared" si="7"/>
        <v>1</v>
      </c>
      <c r="AC26" s="57">
        <f t="shared" si="8"/>
        <v>0</v>
      </c>
      <c r="AD26" s="57">
        <f t="shared" si="9"/>
        <v>0</v>
      </c>
      <c r="AE26" s="57" t="str">
        <f t="shared" si="10"/>
        <v>Khá</v>
      </c>
      <c r="AF26" s="57" t="str">
        <f t="shared" si="11"/>
        <v>Khá</v>
      </c>
      <c r="AG26" s="57">
        <f t="shared" si="12"/>
        <v>0</v>
      </c>
      <c r="AH26" s="57">
        <f t="shared" si="13"/>
        <v>0</v>
      </c>
      <c r="AI26" s="58">
        <f t="shared" si="14"/>
        <v>0</v>
      </c>
      <c r="AJ26" s="58"/>
      <c r="AK26" s="47">
        <f t="shared" si="15"/>
        <v>0</v>
      </c>
      <c r="AL26" s="47">
        <f t="shared" si="16"/>
        <v>0</v>
      </c>
      <c r="AM26" s="47">
        <f t="shared" si="17"/>
        <v>0</v>
      </c>
      <c r="AN26" s="47"/>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row>
    <row r="27" spans="1:95" s="7" customFormat="1" ht="409.5">
      <c r="A27" s="28">
        <v>26</v>
      </c>
      <c r="B27" s="21">
        <v>23</v>
      </c>
      <c r="C27" s="21" t="s">
        <v>216</v>
      </c>
      <c r="D27" s="21" t="s">
        <v>16</v>
      </c>
      <c r="E27" s="21" t="s">
        <v>217</v>
      </c>
      <c r="F27" s="21">
        <v>2016</v>
      </c>
      <c r="G27" s="35">
        <v>2000000</v>
      </c>
      <c r="H27" s="36" t="s">
        <v>89</v>
      </c>
      <c r="I27" s="24" t="s">
        <v>218</v>
      </c>
      <c r="J27" s="25">
        <v>66</v>
      </c>
      <c r="K27" s="36" t="s">
        <v>8</v>
      </c>
      <c r="L27" s="24" t="s">
        <v>219</v>
      </c>
      <c r="M27" s="21">
        <v>72</v>
      </c>
      <c r="N27" s="36"/>
      <c r="O27" s="21"/>
      <c r="P27" s="21"/>
      <c r="Q27" s="38" t="s">
        <v>218</v>
      </c>
      <c r="R27" s="56">
        <f t="shared" si="2"/>
        <v>69</v>
      </c>
      <c r="S27" s="56" t="str">
        <f t="shared" si="1"/>
        <v>Trung bình</v>
      </c>
      <c r="T27" s="21" t="s">
        <v>120</v>
      </c>
      <c r="U27" s="21" t="s">
        <v>121</v>
      </c>
      <c r="V27" s="24"/>
      <c r="W27" s="16">
        <f t="shared" si="3"/>
        <v>6</v>
      </c>
      <c r="X27" s="16"/>
      <c r="Y27" s="57">
        <f t="shared" si="4"/>
        <v>0</v>
      </c>
      <c r="Z27" s="57">
        <f t="shared" si="5"/>
        <v>0</v>
      </c>
      <c r="AA27" s="57">
        <f t="shared" si="6"/>
        <v>0</v>
      </c>
      <c r="AB27" s="57">
        <f t="shared" si="7"/>
        <v>0</v>
      </c>
      <c r="AC27" s="57">
        <f t="shared" si="8"/>
        <v>0</v>
      </c>
      <c r="AD27" s="57">
        <f t="shared" si="9"/>
        <v>0</v>
      </c>
      <c r="AE27" s="57" t="str">
        <f t="shared" si="10"/>
        <v>Trung bình</v>
      </c>
      <c r="AF27" s="57" t="str">
        <f t="shared" si="11"/>
        <v>Khá</v>
      </c>
      <c r="AG27" s="57">
        <f t="shared" si="12"/>
        <v>1</v>
      </c>
      <c r="AH27" s="57">
        <f t="shared" si="13"/>
        <v>0</v>
      </c>
      <c r="AI27" s="58">
        <f t="shared" si="14"/>
        <v>0</v>
      </c>
      <c r="AJ27" s="58"/>
      <c r="AK27" s="47">
        <f t="shared" si="15"/>
        <v>0</v>
      </c>
      <c r="AL27" s="47">
        <f t="shared" si="16"/>
        <v>0</v>
      </c>
      <c r="AM27" s="47">
        <f t="shared" si="17"/>
        <v>0</v>
      </c>
      <c r="AN27" s="47"/>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row>
    <row r="28" spans="1:95" s="7" customFormat="1" ht="213.75">
      <c r="A28" s="28">
        <v>27</v>
      </c>
      <c r="B28" s="21">
        <v>24</v>
      </c>
      <c r="C28" s="21" t="s">
        <v>220</v>
      </c>
      <c r="D28" s="21" t="s">
        <v>16</v>
      </c>
      <c r="E28" s="21" t="s">
        <v>221</v>
      </c>
      <c r="F28" s="21">
        <v>2016</v>
      </c>
      <c r="G28" s="35">
        <v>2000000</v>
      </c>
      <c r="H28" s="36" t="s">
        <v>222</v>
      </c>
      <c r="I28" s="24" t="s">
        <v>223</v>
      </c>
      <c r="J28" s="25">
        <v>77</v>
      </c>
      <c r="K28" s="36" t="s">
        <v>89</v>
      </c>
      <c r="L28" s="24" t="s">
        <v>224</v>
      </c>
      <c r="M28" s="21">
        <v>76</v>
      </c>
      <c r="N28" s="36"/>
      <c r="O28" s="21"/>
      <c r="P28" s="21"/>
      <c r="Q28" s="38" t="s">
        <v>674</v>
      </c>
      <c r="R28" s="56">
        <f t="shared" si="2"/>
        <v>76.5</v>
      </c>
      <c r="S28" s="56" t="str">
        <f t="shared" si="1"/>
        <v>Khá</v>
      </c>
      <c r="T28" s="21" t="s">
        <v>120</v>
      </c>
      <c r="U28" s="21" t="s">
        <v>121</v>
      </c>
      <c r="V28" s="24"/>
      <c r="W28" s="16">
        <f t="shared" si="3"/>
        <v>1</v>
      </c>
      <c r="X28" s="16"/>
      <c r="Y28" s="57">
        <f t="shared" si="4"/>
        <v>0</v>
      </c>
      <c r="Z28" s="57">
        <f t="shared" si="5"/>
        <v>0</v>
      </c>
      <c r="AA28" s="57">
        <f t="shared" si="6"/>
        <v>0</v>
      </c>
      <c r="AB28" s="57">
        <f t="shared" si="7"/>
        <v>1</v>
      </c>
      <c r="AC28" s="57">
        <f t="shared" si="8"/>
        <v>0</v>
      </c>
      <c r="AD28" s="57">
        <f t="shared" si="9"/>
        <v>0</v>
      </c>
      <c r="AE28" s="57" t="str">
        <f t="shared" si="10"/>
        <v>Khá</v>
      </c>
      <c r="AF28" s="57" t="str">
        <f t="shared" si="11"/>
        <v>Khá</v>
      </c>
      <c r="AG28" s="57">
        <f t="shared" si="12"/>
        <v>0</v>
      </c>
      <c r="AH28" s="57">
        <f t="shared" si="13"/>
        <v>0</v>
      </c>
      <c r="AI28" s="58">
        <f t="shared" si="14"/>
        <v>0</v>
      </c>
      <c r="AJ28" s="58"/>
      <c r="AK28" s="47">
        <f t="shared" si="15"/>
        <v>0</v>
      </c>
      <c r="AL28" s="47">
        <f t="shared" si="16"/>
        <v>0</v>
      </c>
      <c r="AM28" s="47">
        <f t="shared" si="17"/>
        <v>0</v>
      </c>
      <c r="AN28" s="47"/>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row>
    <row r="29" spans="1:95" s="7" customFormat="1" ht="101.25">
      <c r="A29" s="28">
        <v>28</v>
      </c>
      <c r="B29" s="21">
        <v>25</v>
      </c>
      <c r="C29" s="21" t="s">
        <v>225</v>
      </c>
      <c r="D29" s="21" t="s">
        <v>16</v>
      </c>
      <c r="E29" s="21" t="s">
        <v>226</v>
      </c>
      <c r="F29" s="21">
        <v>2016</v>
      </c>
      <c r="G29" s="35">
        <v>2000000</v>
      </c>
      <c r="H29" s="36"/>
      <c r="I29" s="24"/>
      <c r="J29" s="25"/>
      <c r="K29" s="36"/>
      <c r="L29" s="24"/>
      <c r="M29" s="21"/>
      <c r="N29" s="36"/>
      <c r="O29" s="21"/>
      <c r="P29" s="21"/>
      <c r="Q29" s="38"/>
      <c r="R29" s="56">
        <f t="shared" si="2"/>
        <v>0</v>
      </c>
      <c r="S29" s="56"/>
      <c r="T29" s="37" t="s">
        <v>120</v>
      </c>
      <c r="U29" s="37" t="s">
        <v>121</v>
      </c>
      <c r="V29" s="24" t="s">
        <v>135</v>
      </c>
      <c r="W29" s="16">
        <f t="shared" si="3"/>
        <v>0</v>
      </c>
      <c r="X29" s="16"/>
      <c r="Y29" s="57">
        <f t="shared" si="4"/>
        <v>0</v>
      </c>
      <c r="Z29" s="57">
        <f t="shared" si="5"/>
        <v>1</v>
      </c>
      <c r="AA29" s="57">
        <f t="shared" si="6"/>
        <v>0</v>
      </c>
      <c r="AB29" s="57">
        <f t="shared" si="7"/>
        <v>0</v>
      </c>
      <c r="AC29" s="57">
        <f t="shared" si="8"/>
        <v>0</v>
      </c>
      <c r="AD29" s="57">
        <f t="shared" si="9"/>
        <v>0</v>
      </c>
      <c r="AE29" s="57" t="str">
        <f t="shared" si="10"/>
        <v>Không đạt</v>
      </c>
      <c r="AF29" s="57" t="str">
        <f t="shared" si="11"/>
        <v>Không đạt</v>
      </c>
      <c r="AG29" s="57">
        <f t="shared" si="12"/>
        <v>0</v>
      </c>
      <c r="AH29" s="57">
        <f t="shared" si="13"/>
        <v>0</v>
      </c>
      <c r="AI29" s="58">
        <f t="shared" si="14"/>
        <v>0</v>
      </c>
      <c r="AJ29" s="58"/>
      <c r="AK29" s="47">
        <f t="shared" si="15"/>
        <v>0</v>
      </c>
      <c r="AL29" s="47">
        <f t="shared" si="16"/>
        <v>0</v>
      </c>
      <c r="AM29" s="47">
        <f t="shared" si="17"/>
        <v>0</v>
      </c>
      <c r="AN29" s="47"/>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row>
    <row r="30" spans="1:95" s="7" customFormat="1" ht="337.5">
      <c r="A30" s="28">
        <v>29</v>
      </c>
      <c r="B30" s="21">
        <v>26</v>
      </c>
      <c r="C30" s="21" t="s">
        <v>227</v>
      </c>
      <c r="D30" s="21" t="s">
        <v>131</v>
      </c>
      <c r="E30" s="21" t="s">
        <v>228</v>
      </c>
      <c r="F30" s="21">
        <v>2016</v>
      </c>
      <c r="G30" s="35">
        <v>2000000</v>
      </c>
      <c r="H30" s="36" t="s">
        <v>94</v>
      </c>
      <c r="I30" s="24" t="s">
        <v>229</v>
      </c>
      <c r="J30" s="25">
        <v>80</v>
      </c>
      <c r="K30" s="36" t="s">
        <v>180</v>
      </c>
      <c r="L30" s="24" t="s">
        <v>230</v>
      </c>
      <c r="M30" s="21">
        <v>63</v>
      </c>
      <c r="N30" s="36"/>
      <c r="O30" s="21"/>
      <c r="P30" s="21"/>
      <c r="Q30" s="24" t="s">
        <v>675</v>
      </c>
      <c r="R30" s="56">
        <f t="shared" si="2"/>
        <v>71.5</v>
      </c>
      <c r="S30" s="56" t="str">
        <f t="shared" si="1"/>
        <v>Khá</v>
      </c>
      <c r="T30" s="37" t="s">
        <v>120</v>
      </c>
      <c r="U30" s="37" t="s">
        <v>121</v>
      </c>
      <c r="V30" s="24"/>
      <c r="W30" s="16">
        <f t="shared" si="3"/>
        <v>17</v>
      </c>
      <c r="X30" s="16"/>
      <c r="Y30" s="57">
        <f t="shared" si="4"/>
        <v>0</v>
      </c>
      <c r="Z30" s="57">
        <f t="shared" si="5"/>
        <v>0</v>
      </c>
      <c r="AA30" s="57">
        <f t="shared" si="6"/>
        <v>1</v>
      </c>
      <c r="AB30" s="57">
        <f t="shared" si="7"/>
        <v>0</v>
      </c>
      <c r="AC30" s="57">
        <f t="shared" si="8"/>
        <v>0</v>
      </c>
      <c r="AD30" s="57">
        <f t="shared" si="9"/>
        <v>0</v>
      </c>
      <c r="AE30" s="57" t="str">
        <f t="shared" si="10"/>
        <v>Tốt</v>
      </c>
      <c r="AF30" s="57" t="str">
        <f t="shared" si="11"/>
        <v>Trung bình</v>
      </c>
      <c r="AG30" s="57">
        <f t="shared" si="12"/>
        <v>0</v>
      </c>
      <c r="AH30" s="57">
        <f t="shared" si="13"/>
        <v>1</v>
      </c>
      <c r="AI30" s="58">
        <f t="shared" si="14"/>
        <v>0</v>
      </c>
      <c r="AJ30" s="58"/>
      <c r="AK30" s="47">
        <f t="shared" si="15"/>
        <v>0</v>
      </c>
      <c r="AL30" s="47">
        <f t="shared" si="16"/>
        <v>0</v>
      </c>
      <c r="AM30" s="47">
        <f t="shared" si="17"/>
        <v>0</v>
      </c>
      <c r="AN30" s="47"/>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row>
    <row r="31" spans="1:95" s="7" customFormat="1" ht="409.5">
      <c r="A31" s="28">
        <v>32</v>
      </c>
      <c r="B31" s="21">
        <v>27</v>
      </c>
      <c r="C31" s="21" t="s">
        <v>231</v>
      </c>
      <c r="D31" s="21" t="s">
        <v>131</v>
      </c>
      <c r="E31" s="21" t="s">
        <v>232</v>
      </c>
      <c r="F31" s="21">
        <v>2016</v>
      </c>
      <c r="G31" s="35">
        <v>2000000</v>
      </c>
      <c r="H31" s="36" t="s">
        <v>81</v>
      </c>
      <c r="I31" s="24" t="s">
        <v>233</v>
      </c>
      <c r="J31" s="25">
        <v>54</v>
      </c>
      <c r="K31" s="36" t="s">
        <v>180</v>
      </c>
      <c r="L31" s="24" t="s">
        <v>234</v>
      </c>
      <c r="M31" s="21">
        <v>70</v>
      </c>
      <c r="N31" s="36"/>
      <c r="O31" s="21"/>
      <c r="P31" s="21"/>
      <c r="Q31" s="24" t="s">
        <v>676</v>
      </c>
      <c r="R31" s="56">
        <f t="shared" si="2"/>
        <v>62</v>
      </c>
      <c r="S31" s="56" t="str">
        <f t="shared" si="1"/>
        <v>Trung bình</v>
      </c>
      <c r="T31" s="21" t="s">
        <v>120</v>
      </c>
      <c r="U31" s="21" t="s">
        <v>121</v>
      </c>
      <c r="V31" s="24"/>
      <c r="W31" s="16">
        <f t="shared" si="3"/>
        <v>16</v>
      </c>
      <c r="X31" s="16"/>
      <c r="Y31" s="57">
        <f t="shared" si="4"/>
        <v>0</v>
      </c>
      <c r="Z31" s="57">
        <f t="shared" si="5"/>
        <v>0</v>
      </c>
      <c r="AA31" s="57">
        <f t="shared" si="6"/>
        <v>0</v>
      </c>
      <c r="AB31" s="57">
        <f t="shared" si="7"/>
        <v>0</v>
      </c>
      <c r="AC31" s="57">
        <f t="shared" si="8"/>
        <v>0</v>
      </c>
      <c r="AD31" s="57">
        <f t="shared" si="9"/>
        <v>0</v>
      </c>
      <c r="AE31" s="57" t="str">
        <f t="shared" si="10"/>
        <v>Trung bình</v>
      </c>
      <c r="AF31" s="57" t="str">
        <f t="shared" si="11"/>
        <v>Khá</v>
      </c>
      <c r="AG31" s="57">
        <f t="shared" si="12"/>
        <v>1</v>
      </c>
      <c r="AH31" s="57">
        <f t="shared" si="13"/>
        <v>0</v>
      </c>
      <c r="AI31" s="58">
        <f t="shared" si="14"/>
        <v>0</v>
      </c>
      <c r="AJ31" s="58"/>
      <c r="AK31" s="47">
        <f t="shared" si="15"/>
        <v>0</v>
      </c>
      <c r="AL31" s="47">
        <f t="shared" si="16"/>
        <v>0</v>
      </c>
      <c r="AM31" s="47">
        <f t="shared" si="17"/>
        <v>0</v>
      </c>
      <c r="AN31" s="47"/>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row>
    <row r="32" spans="1:95" s="7" customFormat="1" ht="135">
      <c r="A32" s="28">
        <v>34</v>
      </c>
      <c r="B32" s="21">
        <v>28</v>
      </c>
      <c r="C32" s="21" t="s">
        <v>235</v>
      </c>
      <c r="D32" s="21" t="s">
        <v>131</v>
      </c>
      <c r="E32" s="21" t="s">
        <v>758</v>
      </c>
      <c r="F32" s="21">
        <v>2016</v>
      </c>
      <c r="G32" s="35">
        <v>2000000</v>
      </c>
      <c r="H32" s="36" t="s">
        <v>8</v>
      </c>
      <c r="I32" s="24" t="s">
        <v>236</v>
      </c>
      <c r="J32" s="25">
        <v>52</v>
      </c>
      <c r="K32" s="36" t="s">
        <v>90</v>
      </c>
      <c r="L32" s="24" t="s">
        <v>237</v>
      </c>
      <c r="M32" s="21">
        <v>76</v>
      </c>
      <c r="N32" s="36"/>
      <c r="O32" s="21"/>
      <c r="P32" s="21"/>
      <c r="Q32" s="38" t="s">
        <v>677</v>
      </c>
      <c r="R32" s="56">
        <f t="shared" si="2"/>
        <v>64</v>
      </c>
      <c r="S32" s="56" t="str">
        <f t="shared" si="1"/>
        <v>Trung bình</v>
      </c>
      <c r="T32" s="21"/>
      <c r="U32" s="37" t="s">
        <v>121</v>
      </c>
      <c r="V32" s="24"/>
      <c r="W32" s="16">
        <f t="shared" si="3"/>
        <v>24</v>
      </c>
      <c r="X32" s="16"/>
      <c r="Y32" s="57">
        <f t="shared" si="4"/>
        <v>0</v>
      </c>
      <c r="Z32" s="57">
        <f t="shared" si="5"/>
        <v>0</v>
      </c>
      <c r="AA32" s="57">
        <f t="shared" si="6"/>
        <v>0</v>
      </c>
      <c r="AB32" s="57">
        <f t="shared" si="7"/>
        <v>0</v>
      </c>
      <c r="AC32" s="57">
        <f t="shared" si="8"/>
        <v>0</v>
      </c>
      <c r="AD32" s="57">
        <f t="shared" si="9"/>
        <v>0</v>
      </c>
      <c r="AE32" s="57" t="str">
        <f t="shared" si="10"/>
        <v>Trung bình</v>
      </c>
      <c r="AF32" s="57" t="str">
        <f t="shared" si="11"/>
        <v>Khá</v>
      </c>
      <c r="AG32" s="57">
        <f t="shared" si="12"/>
        <v>1</v>
      </c>
      <c r="AH32" s="57">
        <f t="shared" si="13"/>
        <v>0</v>
      </c>
      <c r="AI32" s="58">
        <f t="shared" si="14"/>
        <v>0</v>
      </c>
      <c r="AJ32" s="58"/>
      <c r="AK32" s="47">
        <f t="shared" si="15"/>
        <v>0</v>
      </c>
      <c r="AL32" s="47">
        <f t="shared" si="16"/>
        <v>0</v>
      </c>
      <c r="AM32" s="47">
        <f t="shared" si="17"/>
        <v>0</v>
      </c>
      <c r="AN32" s="47"/>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row>
    <row r="33" spans="1:95" s="7" customFormat="1" ht="146.25">
      <c r="A33" s="28">
        <v>36</v>
      </c>
      <c r="B33" s="21">
        <v>29</v>
      </c>
      <c r="C33" s="21" t="s">
        <v>238</v>
      </c>
      <c r="D33" s="21" t="s">
        <v>131</v>
      </c>
      <c r="E33" s="21" t="s">
        <v>757</v>
      </c>
      <c r="F33" s="21">
        <v>2016</v>
      </c>
      <c r="G33" s="35">
        <v>2000000</v>
      </c>
      <c r="H33" s="36" t="s">
        <v>87</v>
      </c>
      <c r="I33" s="24" t="s">
        <v>239</v>
      </c>
      <c r="J33" s="25">
        <v>56</v>
      </c>
      <c r="K33" s="36" t="s">
        <v>86</v>
      </c>
      <c r="L33" s="24" t="s">
        <v>240</v>
      </c>
      <c r="M33" s="21">
        <v>75</v>
      </c>
      <c r="N33" s="36"/>
      <c r="O33" s="21"/>
      <c r="P33" s="21"/>
      <c r="Q33" s="39" t="s">
        <v>678</v>
      </c>
      <c r="R33" s="56">
        <f t="shared" si="2"/>
        <v>65.5</v>
      </c>
      <c r="S33" s="56" t="str">
        <f t="shared" si="1"/>
        <v>Trung bình</v>
      </c>
      <c r="T33" s="37" t="s">
        <v>120</v>
      </c>
      <c r="U33" s="37" t="s">
        <v>121</v>
      </c>
      <c r="V33" s="24"/>
      <c r="W33" s="16">
        <f t="shared" si="3"/>
        <v>19</v>
      </c>
      <c r="X33" s="16"/>
      <c r="Y33" s="57">
        <f t="shared" si="4"/>
        <v>0</v>
      </c>
      <c r="Z33" s="57">
        <f t="shared" si="5"/>
        <v>0</v>
      </c>
      <c r="AA33" s="57">
        <f t="shared" si="6"/>
        <v>0</v>
      </c>
      <c r="AB33" s="57">
        <f t="shared" si="7"/>
        <v>0</v>
      </c>
      <c r="AC33" s="57">
        <f t="shared" si="8"/>
        <v>0</v>
      </c>
      <c r="AD33" s="57">
        <f t="shared" si="9"/>
        <v>0</v>
      </c>
      <c r="AE33" s="57" t="str">
        <f t="shared" si="10"/>
        <v>Trung bình</v>
      </c>
      <c r="AF33" s="57" t="str">
        <f t="shared" si="11"/>
        <v>Khá</v>
      </c>
      <c r="AG33" s="57">
        <f t="shared" si="12"/>
        <v>1</v>
      </c>
      <c r="AH33" s="57">
        <f t="shared" si="13"/>
        <v>0</v>
      </c>
      <c r="AI33" s="58">
        <f t="shared" si="14"/>
        <v>0</v>
      </c>
      <c r="AJ33" s="58"/>
      <c r="AK33" s="47">
        <f t="shared" si="15"/>
        <v>0</v>
      </c>
      <c r="AL33" s="47">
        <f t="shared" si="16"/>
        <v>0</v>
      </c>
      <c r="AM33" s="47">
        <f t="shared" si="17"/>
        <v>0</v>
      </c>
      <c r="AN33" s="47"/>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row>
    <row r="34" spans="1:95" s="7" customFormat="1" ht="236.25">
      <c r="A34" s="28">
        <v>37</v>
      </c>
      <c r="B34" s="21">
        <v>30</v>
      </c>
      <c r="C34" s="21" t="s">
        <v>241</v>
      </c>
      <c r="D34" s="21" t="s">
        <v>13</v>
      </c>
      <c r="E34" s="21" t="s">
        <v>242</v>
      </c>
      <c r="F34" s="21">
        <v>2016</v>
      </c>
      <c r="G34" s="35">
        <v>2000000</v>
      </c>
      <c r="H34" s="36" t="s">
        <v>169</v>
      </c>
      <c r="I34" s="24"/>
      <c r="J34" s="25">
        <v>82</v>
      </c>
      <c r="K34" s="36" t="s">
        <v>104</v>
      </c>
      <c r="L34" s="24" t="s">
        <v>243</v>
      </c>
      <c r="M34" s="21">
        <v>60</v>
      </c>
      <c r="N34" s="36"/>
      <c r="O34" s="21"/>
      <c r="P34" s="21"/>
      <c r="Q34" s="93" t="s">
        <v>243</v>
      </c>
      <c r="R34" s="56">
        <f t="shared" si="2"/>
        <v>71</v>
      </c>
      <c r="S34" s="56" t="str">
        <f t="shared" si="1"/>
        <v>Khá</v>
      </c>
      <c r="T34" s="21"/>
      <c r="U34" s="21"/>
      <c r="V34" s="24"/>
      <c r="W34" s="16">
        <f t="shared" si="3"/>
        <v>22</v>
      </c>
      <c r="X34" s="16"/>
      <c r="Y34" s="57">
        <f t="shared" si="4"/>
        <v>0</v>
      </c>
      <c r="Z34" s="57">
        <f t="shared" si="5"/>
        <v>0</v>
      </c>
      <c r="AA34" s="57">
        <f t="shared" si="6"/>
        <v>1</v>
      </c>
      <c r="AB34" s="57">
        <f t="shared" si="7"/>
        <v>0</v>
      </c>
      <c r="AC34" s="57">
        <f t="shared" si="8"/>
        <v>0</v>
      </c>
      <c r="AD34" s="57">
        <f t="shared" si="9"/>
        <v>0</v>
      </c>
      <c r="AE34" s="57" t="str">
        <f t="shared" si="10"/>
        <v>Tốt</v>
      </c>
      <c r="AF34" s="57" t="str">
        <f t="shared" si="11"/>
        <v>Trung bình</v>
      </c>
      <c r="AG34" s="57">
        <f t="shared" si="12"/>
        <v>0</v>
      </c>
      <c r="AH34" s="57">
        <f t="shared" si="13"/>
        <v>1</v>
      </c>
      <c r="AI34" s="58">
        <f t="shared" si="14"/>
        <v>0</v>
      </c>
      <c r="AJ34" s="58"/>
      <c r="AK34" s="47">
        <f t="shared" si="15"/>
        <v>0</v>
      </c>
      <c r="AL34" s="47">
        <f t="shared" si="16"/>
        <v>0</v>
      </c>
      <c r="AM34" s="47">
        <f t="shared" si="17"/>
        <v>0</v>
      </c>
      <c r="AN34" s="47"/>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row>
    <row r="35" spans="1:95" s="7" customFormat="1" ht="270">
      <c r="A35" s="28">
        <v>40</v>
      </c>
      <c r="B35" s="21">
        <v>31</v>
      </c>
      <c r="C35" s="21" t="s">
        <v>244</v>
      </c>
      <c r="D35" s="21" t="s">
        <v>13</v>
      </c>
      <c r="E35" s="21" t="s">
        <v>245</v>
      </c>
      <c r="F35" s="21">
        <v>2016</v>
      </c>
      <c r="G35" s="35">
        <v>2000000</v>
      </c>
      <c r="H35" s="36" t="s">
        <v>83</v>
      </c>
      <c r="I35" s="24" t="s">
        <v>246</v>
      </c>
      <c r="J35" s="25">
        <v>53</v>
      </c>
      <c r="K35" s="36" t="s">
        <v>85</v>
      </c>
      <c r="L35" s="24" t="s">
        <v>247</v>
      </c>
      <c r="M35" s="21">
        <v>75</v>
      </c>
      <c r="N35" s="36"/>
      <c r="O35" s="21"/>
      <c r="P35" s="21"/>
      <c r="Q35" s="24" t="s">
        <v>679</v>
      </c>
      <c r="R35" s="56">
        <f t="shared" si="2"/>
        <v>64</v>
      </c>
      <c r="S35" s="56" t="str">
        <f t="shared" si="1"/>
        <v>Trung bình</v>
      </c>
      <c r="T35" s="21"/>
      <c r="U35" s="37" t="s">
        <v>121</v>
      </c>
      <c r="V35" s="24"/>
      <c r="W35" s="16">
        <f t="shared" si="3"/>
        <v>22</v>
      </c>
      <c r="X35" s="16"/>
      <c r="Y35" s="57">
        <f t="shared" si="4"/>
        <v>0</v>
      </c>
      <c r="Z35" s="57">
        <f t="shared" si="5"/>
        <v>0</v>
      </c>
      <c r="AA35" s="57">
        <f t="shared" si="6"/>
        <v>0</v>
      </c>
      <c r="AB35" s="57">
        <f t="shared" si="7"/>
        <v>0</v>
      </c>
      <c r="AC35" s="57">
        <f t="shared" si="8"/>
        <v>0</v>
      </c>
      <c r="AD35" s="57">
        <f t="shared" si="9"/>
        <v>0</v>
      </c>
      <c r="AE35" s="57" t="str">
        <f t="shared" si="10"/>
        <v>Trung bình</v>
      </c>
      <c r="AF35" s="57" t="str">
        <f t="shared" si="11"/>
        <v>Khá</v>
      </c>
      <c r="AG35" s="57">
        <f t="shared" si="12"/>
        <v>1</v>
      </c>
      <c r="AH35" s="57">
        <f t="shared" si="13"/>
        <v>0</v>
      </c>
      <c r="AI35" s="58">
        <f t="shared" si="14"/>
        <v>0</v>
      </c>
      <c r="AJ35" s="58"/>
      <c r="AK35" s="47">
        <f t="shared" si="15"/>
        <v>0</v>
      </c>
      <c r="AL35" s="47">
        <f t="shared" si="16"/>
        <v>0</v>
      </c>
      <c r="AM35" s="47">
        <f t="shared" si="17"/>
        <v>0</v>
      </c>
      <c r="AN35" s="47"/>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row>
    <row r="36" spans="1:95" s="7" customFormat="1" ht="213.75">
      <c r="A36" s="28">
        <v>41</v>
      </c>
      <c r="B36" s="21">
        <v>32</v>
      </c>
      <c r="C36" s="21" t="s">
        <v>248</v>
      </c>
      <c r="D36" s="21" t="s">
        <v>13</v>
      </c>
      <c r="E36" s="21" t="s">
        <v>249</v>
      </c>
      <c r="F36" s="21">
        <v>2016</v>
      </c>
      <c r="G36" s="35">
        <v>2000000</v>
      </c>
      <c r="H36" s="36" t="s">
        <v>85</v>
      </c>
      <c r="I36" s="24" t="s">
        <v>250</v>
      </c>
      <c r="J36" s="25">
        <v>80</v>
      </c>
      <c r="K36" s="36" t="s">
        <v>86</v>
      </c>
      <c r="L36" s="24" t="s">
        <v>251</v>
      </c>
      <c r="M36" s="21">
        <v>73</v>
      </c>
      <c r="N36" s="36"/>
      <c r="O36" s="21"/>
      <c r="P36" s="21"/>
      <c r="Q36" s="38" t="s">
        <v>680</v>
      </c>
      <c r="R36" s="56">
        <f t="shared" si="2"/>
        <v>76.5</v>
      </c>
      <c r="S36" s="56" t="str">
        <f t="shared" si="1"/>
        <v>Khá</v>
      </c>
      <c r="T36" s="21"/>
      <c r="U36" s="21"/>
      <c r="V36" s="24"/>
      <c r="W36" s="16">
        <f t="shared" si="3"/>
        <v>7</v>
      </c>
      <c r="X36" s="16"/>
      <c r="Y36" s="57">
        <f t="shared" si="4"/>
        <v>0</v>
      </c>
      <c r="Z36" s="57">
        <f t="shared" si="5"/>
        <v>0</v>
      </c>
      <c r="AA36" s="57">
        <f t="shared" si="6"/>
        <v>0</v>
      </c>
      <c r="AB36" s="57">
        <f t="shared" si="7"/>
        <v>0</v>
      </c>
      <c r="AC36" s="57">
        <f t="shared" si="8"/>
        <v>0</v>
      </c>
      <c r="AD36" s="57">
        <f t="shared" si="9"/>
        <v>0</v>
      </c>
      <c r="AE36" s="57" t="str">
        <f t="shared" si="10"/>
        <v>Tốt</v>
      </c>
      <c r="AF36" s="57" t="str">
        <f t="shared" si="11"/>
        <v>Khá</v>
      </c>
      <c r="AG36" s="57">
        <f t="shared" si="12"/>
        <v>0</v>
      </c>
      <c r="AH36" s="57">
        <f t="shared" si="13"/>
        <v>0</v>
      </c>
      <c r="AI36" s="58">
        <f t="shared" si="14"/>
        <v>0</v>
      </c>
      <c r="AJ36" s="58"/>
      <c r="AK36" s="47">
        <f t="shared" si="15"/>
        <v>0</v>
      </c>
      <c r="AL36" s="47">
        <f t="shared" si="16"/>
        <v>0</v>
      </c>
      <c r="AM36" s="47">
        <f t="shared" si="17"/>
        <v>0</v>
      </c>
      <c r="AN36" s="47"/>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row>
    <row r="37" spans="1:95" s="9" customFormat="1" ht="168.75">
      <c r="A37" s="28">
        <v>43</v>
      </c>
      <c r="B37" s="21">
        <v>33</v>
      </c>
      <c r="C37" s="21" t="s">
        <v>252</v>
      </c>
      <c r="D37" s="21" t="s">
        <v>13</v>
      </c>
      <c r="E37" s="21" t="s">
        <v>253</v>
      </c>
      <c r="F37" s="21">
        <v>2016</v>
      </c>
      <c r="G37" s="35">
        <v>2000000</v>
      </c>
      <c r="H37" s="36"/>
      <c r="I37" s="24"/>
      <c r="J37" s="25"/>
      <c r="K37" s="36"/>
      <c r="L37" s="24"/>
      <c r="M37" s="21"/>
      <c r="N37" s="36"/>
      <c r="O37" s="21"/>
      <c r="P37" s="21"/>
      <c r="Q37" s="38"/>
      <c r="R37" s="56">
        <f t="shared" si="2"/>
        <v>0</v>
      </c>
      <c r="S37" s="56"/>
      <c r="T37" s="21"/>
      <c r="U37" s="21"/>
      <c r="V37" s="24" t="s">
        <v>135</v>
      </c>
      <c r="W37" s="16">
        <f t="shared" si="3"/>
        <v>0</v>
      </c>
      <c r="X37" s="16"/>
      <c r="Y37" s="57">
        <f t="shared" si="4"/>
        <v>0</v>
      </c>
      <c r="Z37" s="57">
        <f t="shared" si="5"/>
        <v>1</v>
      </c>
      <c r="AA37" s="57">
        <f t="shared" si="6"/>
        <v>0</v>
      </c>
      <c r="AB37" s="57">
        <f t="shared" si="7"/>
        <v>0</v>
      </c>
      <c r="AC37" s="57">
        <f t="shared" si="8"/>
        <v>0</v>
      </c>
      <c r="AD37" s="57">
        <f t="shared" si="9"/>
        <v>0</v>
      </c>
      <c r="AE37" s="57" t="str">
        <f t="shared" si="10"/>
        <v>Không đạt</v>
      </c>
      <c r="AF37" s="57" t="str">
        <f t="shared" si="11"/>
        <v>Không đạt</v>
      </c>
      <c r="AG37" s="57">
        <f t="shared" si="12"/>
        <v>0</v>
      </c>
      <c r="AH37" s="57">
        <f t="shared" si="13"/>
        <v>0</v>
      </c>
      <c r="AI37" s="58">
        <f t="shared" si="14"/>
        <v>0</v>
      </c>
      <c r="AJ37" s="58"/>
      <c r="AK37" s="47">
        <f t="shared" si="15"/>
        <v>0</v>
      </c>
      <c r="AL37" s="47">
        <f t="shared" si="16"/>
        <v>0</v>
      </c>
      <c r="AM37" s="47">
        <f t="shared" si="17"/>
        <v>0</v>
      </c>
      <c r="AN37" s="61"/>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row>
    <row r="38" spans="1:95" s="7" customFormat="1" ht="409.5">
      <c r="A38" s="28">
        <v>44</v>
      </c>
      <c r="B38" s="21">
        <v>34</v>
      </c>
      <c r="C38" s="21" t="s">
        <v>254</v>
      </c>
      <c r="D38" s="21" t="s">
        <v>13</v>
      </c>
      <c r="E38" s="21" t="s">
        <v>255</v>
      </c>
      <c r="F38" s="21">
        <v>2016</v>
      </c>
      <c r="G38" s="35">
        <v>2000000</v>
      </c>
      <c r="H38" s="36" t="s">
        <v>81</v>
      </c>
      <c r="I38" s="24" t="s">
        <v>256</v>
      </c>
      <c r="J38" s="25">
        <v>68</v>
      </c>
      <c r="K38" s="36" t="s">
        <v>90</v>
      </c>
      <c r="L38" s="24" t="s">
        <v>257</v>
      </c>
      <c r="M38" s="21">
        <v>74</v>
      </c>
      <c r="N38" s="36"/>
      <c r="O38" s="21"/>
      <c r="P38" s="21"/>
      <c r="Q38" s="24" t="s">
        <v>256</v>
      </c>
      <c r="R38" s="56">
        <f t="shared" si="2"/>
        <v>71</v>
      </c>
      <c r="S38" s="56" t="str">
        <f t="shared" si="1"/>
        <v>Khá</v>
      </c>
      <c r="T38" s="21"/>
      <c r="U38" s="21"/>
      <c r="V38" s="24"/>
      <c r="W38" s="16">
        <f t="shared" si="3"/>
        <v>6</v>
      </c>
      <c r="X38" s="16"/>
      <c r="Y38" s="57">
        <f t="shared" si="4"/>
        <v>0</v>
      </c>
      <c r="Z38" s="57">
        <f t="shared" si="5"/>
        <v>0</v>
      </c>
      <c r="AA38" s="57">
        <f t="shared" si="6"/>
        <v>0</v>
      </c>
      <c r="AB38" s="57">
        <f t="shared" si="7"/>
        <v>0</v>
      </c>
      <c r="AC38" s="57">
        <f t="shared" si="8"/>
        <v>0</v>
      </c>
      <c r="AD38" s="57">
        <f t="shared" si="9"/>
        <v>0</v>
      </c>
      <c r="AE38" s="57" t="str">
        <f t="shared" si="10"/>
        <v>Trung bình</v>
      </c>
      <c r="AF38" s="57" t="str">
        <f t="shared" si="11"/>
        <v>Khá</v>
      </c>
      <c r="AG38" s="57">
        <f t="shared" si="12"/>
        <v>1</v>
      </c>
      <c r="AH38" s="57">
        <f t="shared" si="13"/>
        <v>0</v>
      </c>
      <c r="AI38" s="58">
        <f t="shared" si="14"/>
        <v>0</v>
      </c>
      <c r="AJ38" s="58"/>
      <c r="AK38" s="47">
        <f t="shared" si="15"/>
        <v>0</v>
      </c>
      <c r="AL38" s="47">
        <f t="shared" si="16"/>
        <v>0</v>
      </c>
      <c r="AM38" s="47">
        <f t="shared" si="17"/>
        <v>0</v>
      </c>
      <c r="AN38" s="47"/>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row>
    <row r="39" spans="1:95" s="7" customFormat="1" ht="135">
      <c r="A39" s="28">
        <v>45</v>
      </c>
      <c r="B39" s="21">
        <v>35</v>
      </c>
      <c r="C39" s="21" t="s">
        <v>258</v>
      </c>
      <c r="D39" s="21" t="s">
        <v>13</v>
      </c>
      <c r="E39" s="21" t="s">
        <v>259</v>
      </c>
      <c r="F39" s="21">
        <v>2016</v>
      </c>
      <c r="G39" s="35">
        <v>2000000</v>
      </c>
      <c r="H39" s="36" t="s">
        <v>9</v>
      </c>
      <c r="I39" s="24" t="s">
        <v>681</v>
      </c>
      <c r="J39" s="25">
        <v>86</v>
      </c>
      <c r="K39" s="36" t="s">
        <v>94</v>
      </c>
      <c r="L39" s="24" t="s">
        <v>260</v>
      </c>
      <c r="M39" s="21">
        <v>87</v>
      </c>
      <c r="N39" s="36"/>
      <c r="O39" s="21"/>
      <c r="P39" s="21"/>
      <c r="Q39" s="38" t="s">
        <v>681</v>
      </c>
      <c r="R39" s="56">
        <f t="shared" si="2"/>
        <v>86.5</v>
      </c>
      <c r="S39" s="56" t="str">
        <f t="shared" si="1"/>
        <v>Tốt</v>
      </c>
      <c r="T39" s="21"/>
      <c r="U39" s="37" t="s">
        <v>121</v>
      </c>
      <c r="V39" s="24"/>
      <c r="W39" s="16">
        <f t="shared" si="3"/>
        <v>1</v>
      </c>
      <c r="X39" s="16"/>
      <c r="Y39" s="57">
        <f t="shared" si="4"/>
        <v>0</v>
      </c>
      <c r="Z39" s="57">
        <f t="shared" si="5"/>
        <v>0</v>
      </c>
      <c r="AA39" s="57">
        <f t="shared" si="6"/>
        <v>0</v>
      </c>
      <c r="AB39" s="57">
        <f t="shared" si="7"/>
        <v>0</v>
      </c>
      <c r="AC39" s="57">
        <f t="shared" si="8"/>
        <v>1</v>
      </c>
      <c r="AD39" s="57">
        <f t="shared" si="9"/>
        <v>0</v>
      </c>
      <c r="AE39" s="57" t="str">
        <f t="shared" si="10"/>
        <v>Tốt</v>
      </c>
      <c r="AF39" s="57" t="str">
        <f t="shared" si="11"/>
        <v>Tốt</v>
      </c>
      <c r="AG39" s="57">
        <f t="shared" si="12"/>
        <v>0</v>
      </c>
      <c r="AH39" s="57">
        <f t="shared" si="13"/>
        <v>0</v>
      </c>
      <c r="AI39" s="58">
        <f t="shared" si="14"/>
        <v>0</v>
      </c>
      <c r="AJ39" s="58"/>
      <c r="AK39" s="47">
        <f t="shared" si="15"/>
        <v>0</v>
      </c>
      <c r="AL39" s="47">
        <f t="shared" si="16"/>
        <v>0</v>
      </c>
      <c r="AM39" s="47">
        <f t="shared" si="17"/>
        <v>0</v>
      </c>
      <c r="AN39" s="47"/>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row>
    <row r="40" spans="1:95" s="7" customFormat="1" ht="213.75">
      <c r="A40" s="28">
        <v>46</v>
      </c>
      <c r="B40" s="21">
        <v>36</v>
      </c>
      <c r="C40" s="21" t="s">
        <v>261</v>
      </c>
      <c r="D40" s="21" t="s">
        <v>262</v>
      </c>
      <c r="E40" s="21" t="s">
        <v>263</v>
      </c>
      <c r="F40" s="21">
        <v>2016</v>
      </c>
      <c r="G40" s="35">
        <v>2000000</v>
      </c>
      <c r="H40" s="36" t="s">
        <v>89</v>
      </c>
      <c r="I40" s="24" t="s">
        <v>264</v>
      </c>
      <c r="J40" s="25">
        <v>82</v>
      </c>
      <c r="K40" s="36" t="s">
        <v>180</v>
      </c>
      <c r="L40" s="24" t="s">
        <v>265</v>
      </c>
      <c r="M40" s="21">
        <v>75</v>
      </c>
      <c r="N40" s="36"/>
      <c r="O40" s="21"/>
      <c r="P40" s="21"/>
      <c r="Q40" s="93" t="s">
        <v>682</v>
      </c>
      <c r="R40" s="56">
        <f t="shared" si="2"/>
        <v>78.5</v>
      </c>
      <c r="S40" s="56" t="str">
        <f t="shared" si="1"/>
        <v>Khá</v>
      </c>
      <c r="T40" s="21"/>
      <c r="U40" s="37" t="s">
        <v>121</v>
      </c>
      <c r="V40" s="24"/>
      <c r="W40" s="16">
        <f t="shared" si="3"/>
        <v>7</v>
      </c>
      <c r="X40" s="16"/>
      <c r="Y40" s="57">
        <f t="shared" si="4"/>
        <v>0</v>
      </c>
      <c r="Z40" s="57">
        <f t="shared" si="5"/>
        <v>0</v>
      </c>
      <c r="AA40" s="57">
        <f t="shared" si="6"/>
        <v>0</v>
      </c>
      <c r="AB40" s="57">
        <f t="shared" si="7"/>
        <v>1</v>
      </c>
      <c r="AC40" s="57">
        <f t="shared" si="8"/>
        <v>0</v>
      </c>
      <c r="AD40" s="57">
        <f t="shared" si="9"/>
        <v>0</v>
      </c>
      <c r="AE40" s="57" t="str">
        <f t="shared" si="10"/>
        <v>Tốt</v>
      </c>
      <c r="AF40" s="57" t="str">
        <f t="shared" si="11"/>
        <v>Khá</v>
      </c>
      <c r="AG40" s="57">
        <f t="shared" si="12"/>
        <v>0</v>
      </c>
      <c r="AH40" s="57">
        <f t="shared" si="13"/>
        <v>0</v>
      </c>
      <c r="AI40" s="58">
        <f t="shared" si="14"/>
        <v>0</v>
      </c>
      <c r="AJ40" s="58"/>
      <c r="AK40" s="47">
        <f t="shared" si="15"/>
        <v>0</v>
      </c>
      <c r="AL40" s="47">
        <f t="shared" si="16"/>
        <v>0</v>
      </c>
      <c r="AM40" s="47">
        <f t="shared" si="17"/>
        <v>0</v>
      </c>
      <c r="AN40" s="47"/>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row>
    <row r="41" spans="1:95" s="7" customFormat="1" ht="191.25">
      <c r="A41" s="28">
        <v>47</v>
      </c>
      <c r="B41" s="21">
        <v>37</v>
      </c>
      <c r="C41" s="21" t="s">
        <v>266</v>
      </c>
      <c r="D41" s="21" t="s">
        <v>77</v>
      </c>
      <c r="E41" s="21" t="s">
        <v>267</v>
      </c>
      <c r="F41" s="21">
        <v>2016</v>
      </c>
      <c r="G41" s="35">
        <v>2000000</v>
      </c>
      <c r="H41" s="36" t="s">
        <v>180</v>
      </c>
      <c r="I41" s="24" t="s">
        <v>268</v>
      </c>
      <c r="J41" s="25">
        <v>45</v>
      </c>
      <c r="K41" s="36" t="s">
        <v>753</v>
      </c>
      <c r="L41" s="24" t="s">
        <v>754</v>
      </c>
      <c r="M41" s="21">
        <v>60</v>
      </c>
      <c r="N41" s="36"/>
      <c r="O41" s="21"/>
      <c r="P41" s="21">
        <v>60</v>
      </c>
      <c r="Q41" s="38"/>
      <c r="R41" s="56">
        <f t="shared" si="2"/>
        <v>55</v>
      </c>
      <c r="S41" s="56" t="str">
        <f t="shared" si="1"/>
        <v>Trung bình</v>
      </c>
      <c r="T41" s="21"/>
      <c r="U41" s="37" t="s">
        <v>121</v>
      </c>
      <c r="V41" s="24"/>
      <c r="W41" s="16">
        <f t="shared" si="3"/>
        <v>15</v>
      </c>
      <c r="X41" s="16"/>
      <c r="Y41" s="57">
        <f t="shared" si="4"/>
        <v>1</v>
      </c>
      <c r="Z41" s="57">
        <f t="shared" si="5"/>
        <v>0</v>
      </c>
      <c r="AA41" s="57">
        <f t="shared" si="6"/>
        <v>0</v>
      </c>
      <c r="AB41" s="57">
        <f t="shared" si="7"/>
        <v>0</v>
      </c>
      <c r="AC41" s="57">
        <f t="shared" si="8"/>
        <v>0</v>
      </c>
      <c r="AD41" s="57">
        <f t="shared" si="9"/>
        <v>0</v>
      </c>
      <c r="AE41" s="57" t="str">
        <f t="shared" si="10"/>
        <v>Không đạt</v>
      </c>
      <c r="AF41" s="57" t="str">
        <f t="shared" si="11"/>
        <v>Trung bình</v>
      </c>
      <c r="AG41" s="57">
        <f t="shared" si="12"/>
        <v>0</v>
      </c>
      <c r="AH41" s="57">
        <f t="shared" si="13"/>
        <v>0</v>
      </c>
      <c r="AI41" s="58">
        <f t="shared" si="14"/>
        <v>0</v>
      </c>
      <c r="AJ41" s="58"/>
      <c r="AK41" s="47">
        <f t="shared" si="15"/>
        <v>0</v>
      </c>
      <c r="AL41" s="47">
        <f t="shared" si="16"/>
        <v>0</v>
      </c>
      <c r="AM41" s="47">
        <f t="shared" si="17"/>
        <v>1</v>
      </c>
      <c r="AN41" s="47"/>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row>
    <row r="42" spans="1:95" s="7" customFormat="1" ht="348.75">
      <c r="A42" s="28">
        <v>48</v>
      </c>
      <c r="B42" s="21">
        <v>38</v>
      </c>
      <c r="C42" s="21" t="s">
        <v>269</v>
      </c>
      <c r="D42" s="21" t="s">
        <v>270</v>
      </c>
      <c r="E42" s="21" t="s">
        <v>271</v>
      </c>
      <c r="F42" s="21">
        <v>2016</v>
      </c>
      <c r="G42" s="35">
        <v>2000000</v>
      </c>
      <c r="H42" s="36" t="s">
        <v>10</v>
      </c>
      <c r="I42" s="24" t="s">
        <v>272</v>
      </c>
      <c r="J42" s="25">
        <v>38</v>
      </c>
      <c r="K42" s="36" t="s">
        <v>180</v>
      </c>
      <c r="L42" s="24" t="s">
        <v>273</v>
      </c>
      <c r="M42" s="21">
        <v>58</v>
      </c>
      <c r="N42" s="36"/>
      <c r="O42" s="21"/>
      <c r="P42" s="21">
        <v>45</v>
      </c>
      <c r="Q42" s="38" t="s">
        <v>272</v>
      </c>
      <c r="R42" s="56">
        <f t="shared" si="2"/>
        <v>47</v>
      </c>
      <c r="S42" s="56" t="str">
        <f t="shared" si="1"/>
        <v>Không đạt</v>
      </c>
      <c r="T42" s="21"/>
      <c r="U42" s="37" t="s">
        <v>121</v>
      </c>
      <c r="V42" s="24"/>
      <c r="W42" s="16">
        <f t="shared" si="3"/>
        <v>20</v>
      </c>
      <c r="X42" s="16"/>
      <c r="Y42" s="57">
        <f t="shared" si="4"/>
        <v>0</v>
      </c>
      <c r="Z42" s="57">
        <f t="shared" si="5"/>
        <v>0</v>
      </c>
      <c r="AA42" s="57">
        <f t="shared" si="6"/>
        <v>0</v>
      </c>
      <c r="AB42" s="57">
        <f t="shared" si="7"/>
        <v>0</v>
      </c>
      <c r="AC42" s="57">
        <f t="shared" si="8"/>
        <v>0</v>
      </c>
      <c r="AD42" s="57">
        <f t="shared" si="9"/>
        <v>0</v>
      </c>
      <c r="AE42" s="57" t="str">
        <f t="shared" si="10"/>
        <v>Không đạt</v>
      </c>
      <c r="AF42" s="57" t="str">
        <f t="shared" si="11"/>
        <v>Trung bình</v>
      </c>
      <c r="AG42" s="57">
        <f t="shared" si="12"/>
        <v>0</v>
      </c>
      <c r="AH42" s="57">
        <f t="shared" si="13"/>
        <v>0</v>
      </c>
      <c r="AI42" s="58">
        <f t="shared" si="14"/>
        <v>0</v>
      </c>
      <c r="AJ42" s="58"/>
      <c r="AK42" s="47">
        <f t="shared" si="15"/>
        <v>0</v>
      </c>
      <c r="AL42" s="47">
        <f t="shared" si="16"/>
        <v>0</v>
      </c>
      <c r="AM42" s="62">
        <f t="shared" si="17"/>
        <v>1</v>
      </c>
      <c r="AN42" s="47"/>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row>
    <row r="43" spans="1:95" s="7" customFormat="1" ht="112.5">
      <c r="A43" s="28">
        <v>49</v>
      </c>
      <c r="B43" s="21">
        <v>39</v>
      </c>
      <c r="C43" s="21" t="s">
        <v>274</v>
      </c>
      <c r="D43" s="21" t="s">
        <v>75</v>
      </c>
      <c r="E43" s="21" t="s">
        <v>275</v>
      </c>
      <c r="F43" s="21">
        <v>2016</v>
      </c>
      <c r="G43" s="35">
        <v>2000000</v>
      </c>
      <c r="H43" s="36" t="s">
        <v>95</v>
      </c>
      <c r="I43" s="24" t="s">
        <v>738</v>
      </c>
      <c r="J43" s="25">
        <v>69</v>
      </c>
      <c r="K43" s="36" t="s">
        <v>84</v>
      </c>
      <c r="L43" s="24" t="s">
        <v>276</v>
      </c>
      <c r="M43" s="21">
        <v>68</v>
      </c>
      <c r="N43" s="36"/>
      <c r="O43" s="21"/>
      <c r="P43" s="21"/>
      <c r="Q43" s="38" t="s">
        <v>683</v>
      </c>
      <c r="R43" s="56">
        <f t="shared" si="2"/>
        <v>68.5</v>
      </c>
      <c r="S43" s="56" t="str">
        <f t="shared" si="1"/>
        <v>Trung bình</v>
      </c>
      <c r="T43" s="21"/>
      <c r="U43" s="37" t="s">
        <v>121</v>
      </c>
      <c r="V43" s="24"/>
      <c r="W43" s="16">
        <f t="shared" si="3"/>
        <v>1</v>
      </c>
      <c r="X43" s="16"/>
      <c r="Y43" s="57">
        <f t="shared" si="4"/>
        <v>0</v>
      </c>
      <c r="Z43" s="57">
        <f t="shared" si="5"/>
        <v>0</v>
      </c>
      <c r="AA43" s="57">
        <f t="shared" si="6"/>
        <v>1</v>
      </c>
      <c r="AB43" s="57">
        <f t="shared" si="7"/>
        <v>0</v>
      </c>
      <c r="AC43" s="57">
        <f t="shared" si="8"/>
        <v>0</v>
      </c>
      <c r="AD43" s="57">
        <f t="shared" si="9"/>
        <v>0</v>
      </c>
      <c r="AE43" s="57" t="str">
        <f t="shared" si="10"/>
        <v>Trung bình</v>
      </c>
      <c r="AF43" s="57" t="str">
        <f t="shared" si="11"/>
        <v>Trung bình</v>
      </c>
      <c r="AG43" s="57">
        <f t="shared" si="12"/>
        <v>0</v>
      </c>
      <c r="AH43" s="57">
        <f t="shared" si="13"/>
        <v>0</v>
      </c>
      <c r="AI43" s="58">
        <f t="shared" si="14"/>
        <v>0</v>
      </c>
      <c r="AJ43" s="58"/>
      <c r="AK43" s="47">
        <f t="shared" si="15"/>
        <v>0</v>
      </c>
      <c r="AL43" s="47">
        <f t="shared" si="16"/>
        <v>0</v>
      </c>
      <c r="AM43" s="47">
        <f t="shared" si="17"/>
        <v>0</v>
      </c>
      <c r="AN43" s="47"/>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row>
    <row r="44" spans="1:95" s="7" customFormat="1" ht="191.25">
      <c r="A44" s="28">
        <v>50</v>
      </c>
      <c r="B44" s="21">
        <v>40</v>
      </c>
      <c r="C44" s="21" t="s">
        <v>277</v>
      </c>
      <c r="D44" s="21" t="s">
        <v>71</v>
      </c>
      <c r="E44" s="21" t="s">
        <v>278</v>
      </c>
      <c r="F44" s="21">
        <v>2016</v>
      </c>
      <c r="G44" s="35">
        <v>2000000</v>
      </c>
      <c r="H44" s="36" t="s">
        <v>8</v>
      </c>
      <c r="I44" s="24" t="s">
        <v>279</v>
      </c>
      <c r="J44" s="25">
        <v>72</v>
      </c>
      <c r="K44" s="36" t="s">
        <v>93</v>
      </c>
      <c r="L44" s="24" t="s">
        <v>280</v>
      </c>
      <c r="M44" s="21">
        <v>81</v>
      </c>
      <c r="N44" s="36"/>
      <c r="O44" s="21"/>
      <c r="P44" s="21"/>
      <c r="Q44" s="38" t="s">
        <v>684</v>
      </c>
      <c r="R44" s="56">
        <f t="shared" si="2"/>
        <v>76.5</v>
      </c>
      <c r="S44" s="56" t="str">
        <f t="shared" si="1"/>
        <v>Khá</v>
      </c>
      <c r="T44" s="37" t="s">
        <v>120</v>
      </c>
      <c r="U44" s="37" t="s">
        <v>121</v>
      </c>
      <c r="V44" s="24"/>
      <c r="W44" s="16">
        <f t="shared" si="3"/>
        <v>9</v>
      </c>
      <c r="X44" s="16"/>
      <c r="Y44" s="57">
        <f t="shared" si="4"/>
        <v>0</v>
      </c>
      <c r="Z44" s="57">
        <f t="shared" si="5"/>
        <v>0</v>
      </c>
      <c r="AA44" s="57">
        <f t="shared" si="6"/>
        <v>0</v>
      </c>
      <c r="AB44" s="57">
        <f t="shared" si="7"/>
        <v>0</v>
      </c>
      <c r="AC44" s="57">
        <f t="shared" si="8"/>
        <v>0</v>
      </c>
      <c r="AD44" s="57">
        <f t="shared" si="9"/>
        <v>0</v>
      </c>
      <c r="AE44" s="57" t="str">
        <f t="shared" si="10"/>
        <v>Khá</v>
      </c>
      <c r="AF44" s="57" t="str">
        <f t="shared" si="11"/>
        <v>Tốt</v>
      </c>
      <c r="AG44" s="57">
        <f t="shared" si="12"/>
        <v>0</v>
      </c>
      <c r="AH44" s="57">
        <f t="shared" si="13"/>
        <v>0</v>
      </c>
      <c r="AI44" s="58">
        <f t="shared" si="14"/>
        <v>0</v>
      </c>
      <c r="AJ44" s="58"/>
      <c r="AK44" s="47">
        <f t="shared" si="15"/>
        <v>0</v>
      </c>
      <c r="AL44" s="47">
        <f t="shared" si="16"/>
        <v>0</v>
      </c>
      <c r="AM44" s="47">
        <f t="shared" si="17"/>
        <v>0</v>
      </c>
      <c r="AN44" s="47"/>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row>
    <row r="45" spans="1:95" s="7" customFormat="1" ht="409.5">
      <c r="A45" s="28">
        <v>51</v>
      </c>
      <c r="B45" s="21">
        <v>41</v>
      </c>
      <c r="C45" s="21" t="s">
        <v>281</v>
      </c>
      <c r="D45" s="21" t="s">
        <v>71</v>
      </c>
      <c r="E45" s="21" t="s">
        <v>282</v>
      </c>
      <c r="F45" s="21">
        <v>2016</v>
      </c>
      <c r="G45" s="35">
        <v>2000000</v>
      </c>
      <c r="H45" s="36" t="s">
        <v>8</v>
      </c>
      <c r="I45" s="24" t="s">
        <v>283</v>
      </c>
      <c r="J45" s="25">
        <v>71</v>
      </c>
      <c r="K45" s="36" t="s">
        <v>81</v>
      </c>
      <c r="L45" s="24" t="s">
        <v>284</v>
      </c>
      <c r="M45" s="21">
        <v>77</v>
      </c>
      <c r="N45" s="36"/>
      <c r="O45" s="21"/>
      <c r="P45" s="21"/>
      <c r="Q45" s="24" t="s">
        <v>284</v>
      </c>
      <c r="R45" s="56">
        <f t="shared" si="2"/>
        <v>74</v>
      </c>
      <c r="S45" s="56" t="str">
        <f t="shared" si="1"/>
        <v>Khá</v>
      </c>
      <c r="T45" s="21"/>
      <c r="U45" s="21"/>
      <c r="V45" s="24"/>
      <c r="W45" s="16">
        <f t="shared" si="3"/>
        <v>6</v>
      </c>
      <c r="X45" s="16"/>
      <c r="Y45" s="57">
        <f t="shared" si="4"/>
        <v>0</v>
      </c>
      <c r="Z45" s="57">
        <f t="shared" si="5"/>
        <v>0</v>
      </c>
      <c r="AA45" s="57">
        <f t="shared" si="6"/>
        <v>0</v>
      </c>
      <c r="AB45" s="57">
        <f t="shared" si="7"/>
        <v>1</v>
      </c>
      <c r="AC45" s="57">
        <f t="shared" si="8"/>
        <v>0</v>
      </c>
      <c r="AD45" s="57">
        <f t="shared" si="9"/>
        <v>0</v>
      </c>
      <c r="AE45" s="57" t="str">
        <f t="shared" si="10"/>
        <v>Khá</v>
      </c>
      <c r="AF45" s="57" t="str">
        <f t="shared" si="11"/>
        <v>Khá</v>
      </c>
      <c r="AG45" s="57">
        <f t="shared" si="12"/>
        <v>0</v>
      </c>
      <c r="AH45" s="57">
        <f t="shared" si="13"/>
        <v>0</v>
      </c>
      <c r="AI45" s="58">
        <f t="shared" si="14"/>
        <v>0</v>
      </c>
      <c r="AJ45" s="58"/>
      <c r="AK45" s="47">
        <f t="shared" si="15"/>
        <v>0</v>
      </c>
      <c r="AL45" s="47">
        <f t="shared" si="16"/>
        <v>0</v>
      </c>
      <c r="AM45" s="47">
        <f t="shared" si="17"/>
        <v>0</v>
      </c>
      <c r="AN45" s="47"/>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row>
    <row r="46" spans="1:95" s="7" customFormat="1" ht="409.5">
      <c r="A46" s="28">
        <v>52</v>
      </c>
      <c r="B46" s="21">
        <v>42</v>
      </c>
      <c r="C46" s="21" t="s">
        <v>285</v>
      </c>
      <c r="D46" s="21" t="s">
        <v>71</v>
      </c>
      <c r="E46" s="21" t="s">
        <v>286</v>
      </c>
      <c r="F46" s="21">
        <v>2016</v>
      </c>
      <c r="G46" s="35">
        <v>2000000</v>
      </c>
      <c r="H46" s="36" t="s">
        <v>81</v>
      </c>
      <c r="I46" s="24" t="s">
        <v>287</v>
      </c>
      <c r="J46" s="25">
        <v>69</v>
      </c>
      <c r="K46" s="36" t="s">
        <v>8</v>
      </c>
      <c r="L46" s="24" t="s">
        <v>288</v>
      </c>
      <c r="M46" s="21">
        <v>70</v>
      </c>
      <c r="N46" s="36"/>
      <c r="O46" s="21"/>
      <c r="P46" s="21"/>
      <c r="Q46" s="93" t="s">
        <v>287</v>
      </c>
      <c r="R46" s="56">
        <f t="shared" si="2"/>
        <v>69.5</v>
      </c>
      <c r="S46" s="56" t="str">
        <f t="shared" si="1"/>
        <v>Trung bình</v>
      </c>
      <c r="T46" s="21" t="s">
        <v>120</v>
      </c>
      <c r="U46" s="21" t="s">
        <v>121</v>
      </c>
      <c r="V46" s="24"/>
      <c r="W46" s="16">
        <f t="shared" si="3"/>
        <v>1</v>
      </c>
      <c r="X46" s="16"/>
      <c r="Y46" s="57">
        <f t="shared" si="4"/>
        <v>0</v>
      </c>
      <c r="Z46" s="57">
        <f t="shared" si="5"/>
        <v>0</v>
      </c>
      <c r="AA46" s="57">
        <f t="shared" si="6"/>
        <v>0</v>
      </c>
      <c r="AB46" s="57">
        <f t="shared" si="7"/>
        <v>0</v>
      </c>
      <c r="AC46" s="57">
        <f t="shared" si="8"/>
        <v>0</v>
      </c>
      <c r="AD46" s="57">
        <f t="shared" si="9"/>
        <v>0</v>
      </c>
      <c r="AE46" s="57" t="str">
        <f t="shared" si="10"/>
        <v>Trung bình</v>
      </c>
      <c r="AF46" s="57" t="str">
        <f t="shared" si="11"/>
        <v>Khá</v>
      </c>
      <c r="AG46" s="57">
        <f t="shared" si="12"/>
        <v>1</v>
      </c>
      <c r="AH46" s="57">
        <f t="shared" si="13"/>
        <v>0</v>
      </c>
      <c r="AI46" s="58">
        <f t="shared" si="14"/>
        <v>0</v>
      </c>
      <c r="AJ46" s="58"/>
      <c r="AK46" s="47">
        <f t="shared" si="15"/>
        <v>0</v>
      </c>
      <c r="AL46" s="47">
        <f t="shared" si="16"/>
        <v>0</v>
      </c>
      <c r="AM46" s="47">
        <f t="shared" si="17"/>
        <v>0</v>
      </c>
      <c r="AN46" s="47"/>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row>
    <row r="47" spans="1:95" s="7" customFormat="1" ht="409.5">
      <c r="A47" s="28">
        <v>53</v>
      </c>
      <c r="B47" s="21">
        <v>43</v>
      </c>
      <c r="C47" s="23" t="s">
        <v>289</v>
      </c>
      <c r="D47" s="21" t="s">
        <v>71</v>
      </c>
      <c r="E47" s="21" t="s">
        <v>290</v>
      </c>
      <c r="F47" s="21">
        <v>2016</v>
      </c>
      <c r="G47" s="35">
        <v>2000000</v>
      </c>
      <c r="H47" s="36" t="s">
        <v>81</v>
      </c>
      <c r="I47" s="24" t="s">
        <v>291</v>
      </c>
      <c r="J47" s="25">
        <v>63</v>
      </c>
      <c r="K47" s="36" t="s">
        <v>8</v>
      </c>
      <c r="L47" s="24" t="s">
        <v>292</v>
      </c>
      <c r="M47" s="21">
        <v>68</v>
      </c>
      <c r="N47" s="36"/>
      <c r="O47" s="21"/>
      <c r="P47" s="21"/>
      <c r="Q47" s="38" t="s">
        <v>291</v>
      </c>
      <c r="R47" s="56">
        <f t="shared" si="2"/>
        <v>65.5</v>
      </c>
      <c r="S47" s="56" t="str">
        <f t="shared" si="1"/>
        <v>Trung bình</v>
      </c>
      <c r="T47" s="21"/>
      <c r="U47" s="37" t="s">
        <v>121</v>
      </c>
      <c r="V47" s="24"/>
      <c r="W47" s="16">
        <f t="shared" si="3"/>
        <v>5</v>
      </c>
      <c r="X47" s="16"/>
      <c r="Y47" s="57">
        <f t="shared" si="4"/>
        <v>0</v>
      </c>
      <c r="Z47" s="57">
        <f t="shared" si="5"/>
        <v>0</v>
      </c>
      <c r="AA47" s="57">
        <f t="shared" si="6"/>
        <v>1</v>
      </c>
      <c r="AB47" s="57">
        <f t="shared" si="7"/>
        <v>0</v>
      </c>
      <c r="AC47" s="57">
        <f t="shared" si="8"/>
        <v>0</v>
      </c>
      <c r="AD47" s="57">
        <f t="shared" si="9"/>
        <v>0</v>
      </c>
      <c r="AE47" s="57" t="str">
        <f t="shared" si="10"/>
        <v>Trung bình</v>
      </c>
      <c r="AF47" s="57" t="str">
        <f t="shared" si="11"/>
        <v>Trung bình</v>
      </c>
      <c r="AG47" s="57">
        <f t="shared" si="12"/>
        <v>0</v>
      </c>
      <c r="AH47" s="57">
        <f t="shared" si="13"/>
        <v>0</v>
      </c>
      <c r="AI47" s="58">
        <f t="shared" si="14"/>
        <v>0</v>
      </c>
      <c r="AJ47" s="58"/>
      <c r="AK47" s="47">
        <f t="shared" si="15"/>
        <v>0</v>
      </c>
      <c r="AL47" s="47">
        <f t="shared" si="16"/>
        <v>0</v>
      </c>
      <c r="AM47" s="47">
        <f t="shared" si="17"/>
        <v>0</v>
      </c>
      <c r="AN47" s="47"/>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row>
    <row r="48" spans="1:95" s="7" customFormat="1" ht="78.75">
      <c r="A48" s="28">
        <v>54</v>
      </c>
      <c r="B48" s="21">
        <v>44</v>
      </c>
      <c r="C48" s="21" t="s">
        <v>293</v>
      </c>
      <c r="D48" s="21" t="s">
        <v>56</v>
      </c>
      <c r="E48" s="21" t="s">
        <v>294</v>
      </c>
      <c r="F48" s="21">
        <v>2016</v>
      </c>
      <c r="G48" s="35">
        <v>2000000</v>
      </c>
      <c r="H48" s="36"/>
      <c r="I48" s="24"/>
      <c r="J48" s="25"/>
      <c r="K48" s="36"/>
      <c r="L48" s="24"/>
      <c r="M48" s="21"/>
      <c r="N48" s="36"/>
      <c r="O48" s="21"/>
      <c r="P48" s="21"/>
      <c r="Q48" s="38"/>
      <c r="R48" s="56">
        <f t="shared" si="2"/>
        <v>0</v>
      </c>
      <c r="S48" s="56"/>
      <c r="T48" s="21"/>
      <c r="U48" s="37" t="s">
        <v>121</v>
      </c>
      <c r="V48" s="24" t="s">
        <v>135</v>
      </c>
      <c r="W48" s="16">
        <f t="shared" si="3"/>
        <v>0</v>
      </c>
      <c r="X48" s="16"/>
      <c r="Y48" s="57">
        <f t="shared" si="4"/>
        <v>0</v>
      </c>
      <c r="Z48" s="57">
        <f t="shared" si="5"/>
        <v>1</v>
      </c>
      <c r="AA48" s="57">
        <f t="shared" si="6"/>
        <v>0</v>
      </c>
      <c r="AB48" s="57">
        <f t="shared" si="7"/>
        <v>0</v>
      </c>
      <c r="AC48" s="57">
        <f t="shared" si="8"/>
        <v>0</v>
      </c>
      <c r="AD48" s="57">
        <f t="shared" si="9"/>
        <v>0</v>
      </c>
      <c r="AE48" s="57" t="str">
        <f t="shared" si="10"/>
        <v>Không đạt</v>
      </c>
      <c r="AF48" s="57" t="str">
        <f t="shared" si="11"/>
        <v>Không đạt</v>
      </c>
      <c r="AG48" s="57">
        <f t="shared" si="12"/>
        <v>0</v>
      </c>
      <c r="AH48" s="57">
        <f t="shared" si="13"/>
        <v>0</v>
      </c>
      <c r="AI48" s="58">
        <f t="shared" si="14"/>
        <v>0</v>
      </c>
      <c r="AJ48" s="58"/>
      <c r="AK48" s="47">
        <f t="shared" si="15"/>
        <v>0</v>
      </c>
      <c r="AL48" s="47">
        <f t="shared" si="16"/>
        <v>0</v>
      </c>
      <c r="AM48" s="47">
        <f t="shared" si="17"/>
        <v>0</v>
      </c>
      <c r="AN48" s="47"/>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row>
    <row r="49" spans="1:95" s="7" customFormat="1" ht="146.25">
      <c r="A49" s="28">
        <v>55</v>
      </c>
      <c r="B49" s="21">
        <v>45</v>
      </c>
      <c r="C49" s="21" t="s">
        <v>295</v>
      </c>
      <c r="D49" s="21" t="s">
        <v>56</v>
      </c>
      <c r="E49" s="21" t="s">
        <v>296</v>
      </c>
      <c r="F49" s="21">
        <v>2016</v>
      </c>
      <c r="G49" s="35">
        <v>2000000</v>
      </c>
      <c r="H49" s="36"/>
      <c r="I49" s="24"/>
      <c r="J49" s="25"/>
      <c r="K49" s="36"/>
      <c r="L49" s="24"/>
      <c r="M49" s="21"/>
      <c r="N49" s="36"/>
      <c r="O49" s="21"/>
      <c r="P49" s="21"/>
      <c r="Q49" s="24"/>
      <c r="R49" s="56">
        <f t="shared" si="2"/>
        <v>0</v>
      </c>
      <c r="S49" s="56"/>
      <c r="T49" s="21"/>
      <c r="U49" s="37" t="s">
        <v>121</v>
      </c>
      <c r="V49" s="24" t="s">
        <v>135</v>
      </c>
      <c r="W49" s="16">
        <f t="shared" si="3"/>
        <v>0</v>
      </c>
      <c r="X49" s="16"/>
      <c r="Y49" s="57">
        <f t="shared" si="4"/>
        <v>0</v>
      </c>
      <c r="Z49" s="57">
        <f t="shared" si="5"/>
        <v>1</v>
      </c>
      <c r="AA49" s="57">
        <f t="shared" si="6"/>
        <v>0</v>
      </c>
      <c r="AB49" s="57">
        <f t="shared" si="7"/>
        <v>0</v>
      </c>
      <c r="AC49" s="57">
        <f t="shared" si="8"/>
        <v>0</v>
      </c>
      <c r="AD49" s="57">
        <f t="shared" si="9"/>
        <v>0</v>
      </c>
      <c r="AE49" s="57" t="str">
        <f t="shared" si="10"/>
        <v>Không đạt</v>
      </c>
      <c r="AF49" s="57" t="str">
        <f t="shared" si="11"/>
        <v>Không đạt</v>
      </c>
      <c r="AG49" s="57">
        <f t="shared" si="12"/>
        <v>0</v>
      </c>
      <c r="AH49" s="57">
        <f t="shared" si="13"/>
        <v>0</v>
      </c>
      <c r="AI49" s="58">
        <f t="shared" si="14"/>
        <v>0</v>
      </c>
      <c r="AJ49" s="58"/>
      <c r="AK49" s="47">
        <f t="shared" si="15"/>
        <v>0</v>
      </c>
      <c r="AL49" s="47">
        <f t="shared" si="16"/>
        <v>0</v>
      </c>
      <c r="AM49" s="47">
        <f t="shared" si="17"/>
        <v>0</v>
      </c>
      <c r="AN49" s="47"/>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row>
    <row r="50" spans="1:95" s="7" customFormat="1" ht="202.5">
      <c r="A50" s="28">
        <v>56</v>
      </c>
      <c r="B50" s="21">
        <v>46</v>
      </c>
      <c r="C50" s="21" t="s">
        <v>297</v>
      </c>
      <c r="D50" s="21" t="s">
        <v>56</v>
      </c>
      <c r="E50" s="21" t="s">
        <v>298</v>
      </c>
      <c r="F50" s="21">
        <v>2016</v>
      </c>
      <c r="G50" s="35">
        <v>2000000</v>
      </c>
      <c r="H50" s="36" t="s">
        <v>84</v>
      </c>
      <c r="I50" s="24" t="s">
        <v>299</v>
      </c>
      <c r="J50" s="25">
        <v>69</v>
      </c>
      <c r="K50" s="36" t="s">
        <v>83</v>
      </c>
      <c r="L50" s="24" t="s">
        <v>300</v>
      </c>
      <c r="M50" s="21">
        <v>62</v>
      </c>
      <c r="N50" s="36"/>
      <c r="O50" s="21"/>
      <c r="P50" s="21"/>
      <c r="Q50" s="24" t="s">
        <v>300</v>
      </c>
      <c r="R50" s="56">
        <f t="shared" si="2"/>
        <v>65.5</v>
      </c>
      <c r="S50" s="56" t="str">
        <f t="shared" si="1"/>
        <v>Trung bình</v>
      </c>
      <c r="T50" s="37" t="s">
        <v>120</v>
      </c>
      <c r="U50" s="37" t="s">
        <v>121</v>
      </c>
      <c r="V50" s="24"/>
      <c r="W50" s="16">
        <f t="shared" si="3"/>
        <v>7</v>
      </c>
      <c r="X50" s="16"/>
      <c r="Y50" s="57">
        <f t="shared" si="4"/>
        <v>0</v>
      </c>
      <c r="Z50" s="57">
        <f t="shared" si="5"/>
        <v>0</v>
      </c>
      <c r="AA50" s="57">
        <f t="shared" si="6"/>
        <v>1</v>
      </c>
      <c r="AB50" s="57">
        <f t="shared" si="7"/>
        <v>0</v>
      </c>
      <c r="AC50" s="57">
        <f t="shared" si="8"/>
        <v>0</v>
      </c>
      <c r="AD50" s="57">
        <f t="shared" si="9"/>
        <v>0</v>
      </c>
      <c r="AE50" s="57" t="str">
        <f t="shared" si="10"/>
        <v>Trung bình</v>
      </c>
      <c r="AF50" s="57" t="str">
        <f t="shared" si="11"/>
        <v>Trung bình</v>
      </c>
      <c r="AG50" s="57">
        <f t="shared" si="12"/>
        <v>0</v>
      </c>
      <c r="AH50" s="57">
        <f t="shared" si="13"/>
        <v>0</v>
      </c>
      <c r="AI50" s="58">
        <f t="shared" si="14"/>
        <v>0</v>
      </c>
      <c r="AJ50" s="58"/>
      <c r="AK50" s="47">
        <f t="shared" si="15"/>
        <v>0</v>
      </c>
      <c r="AL50" s="47">
        <f t="shared" si="16"/>
        <v>0</v>
      </c>
      <c r="AM50" s="47">
        <f t="shared" si="17"/>
        <v>0</v>
      </c>
      <c r="AN50" s="47"/>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row>
    <row r="51" spans="1:95" s="7" customFormat="1" ht="303.75">
      <c r="A51" s="28">
        <v>57</v>
      </c>
      <c r="B51" s="21">
        <v>47</v>
      </c>
      <c r="C51" s="21" t="s">
        <v>301</v>
      </c>
      <c r="D51" s="21" t="s">
        <v>107</v>
      </c>
      <c r="E51" s="21" t="s">
        <v>302</v>
      </c>
      <c r="F51" s="21">
        <v>2016</v>
      </c>
      <c r="G51" s="35">
        <v>2000000</v>
      </c>
      <c r="H51" s="36" t="s">
        <v>91</v>
      </c>
      <c r="I51" s="24" t="s">
        <v>303</v>
      </c>
      <c r="J51" s="25">
        <v>61</v>
      </c>
      <c r="K51" s="36" t="s">
        <v>80</v>
      </c>
      <c r="L51" s="24"/>
      <c r="M51" s="21">
        <v>77</v>
      </c>
      <c r="N51" s="36"/>
      <c r="O51" s="21"/>
      <c r="P51" s="21"/>
      <c r="Q51" s="38" t="s">
        <v>303</v>
      </c>
      <c r="R51" s="56">
        <f t="shared" si="2"/>
        <v>69</v>
      </c>
      <c r="S51" s="56" t="str">
        <f t="shared" si="1"/>
        <v>Trung bình</v>
      </c>
      <c r="T51" s="21" t="s">
        <v>120</v>
      </c>
      <c r="U51" s="21" t="s">
        <v>121</v>
      </c>
      <c r="V51" s="24"/>
      <c r="W51" s="16">
        <f t="shared" si="3"/>
        <v>16</v>
      </c>
      <c r="X51" s="16"/>
      <c r="Y51" s="57">
        <f t="shared" si="4"/>
        <v>0</v>
      </c>
      <c r="Z51" s="57">
        <f t="shared" si="5"/>
        <v>0</v>
      </c>
      <c r="AA51" s="57">
        <f t="shared" si="6"/>
        <v>0</v>
      </c>
      <c r="AB51" s="57">
        <f t="shared" si="7"/>
        <v>0</v>
      </c>
      <c r="AC51" s="57">
        <f t="shared" si="8"/>
        <v>0</v>
      </c>
      <c r="AD51" s="57">
        <f t="shared" si="9"/>
        <v>0</v>
      </c>
      <c r="AE51" s="57" t="str">
        <f t="shared" si="10"/>
        <v>Trung bình</v>
      </c>
      <c r="AF51" s="57" t="str">
        <f t="shared" si="11"/>
        <v>Khá</v>
      </c>
      <c r="AG51" s="57">
        <f t="shared" si="12"/>
        <v>1</v>
      </c>
      <c r="AH51" s="57">
        <f t="shared" si="13"/>
        <v>0</v>
      </c>
      <c r="AI51" s="58">
        <f t="shared" si="14"/>
        <v>0</v>
      </c>
      <c r="AJ51" s="58"/>
      <c r="AK51" s="47">
        <f t="shared" si="15"/>
        <v>0</v>
      </c>
      <c r="AL51" s="47">
        <f t="shared" si="16"/>
        <v>0</v>
      </c>
      <c r="AM51" s="47">
        <f t="shared" si="17"/>
        <v>0</v>
      </c>
      <c r="AN51" s="47"/>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row>
    <row r="52" spans="1:95" s="7" customFormat="1" ht="157.5">
      <c r="A52" s="28">
        <v>58</v>
      </c>
      <c r="B52" s="21">
        <v>48</v>
      </c>
      <c r="C52" s="21" t="s">
        <v>304</v>
      </c>
      <c r="D52" s="21" t="s">
        <v>107</v>
      </c>
      <c r="E52" s="21" t="s">
        <v>305</v>
      </c>
      <c r="F52" s="21">
        <v>2016</v>
      </c>
      <c r="G52" s="35">
        <v>2000000</v>
      </c>
      <c r="H52" s="36" t="s">
        <v>93</v>
      </c>
      <c r="I52" s="24" t="s">
        <v>306</v>
      </c>
      <c r="J52" s="25">
        <v>80</v>
      </c>
      <c r="K52" s="36" t="s">
        <v>85</v>
      </c>
      <c r="L52" s="24" t="s">
        <v>214</v>
      </c>
      <c r="M52" s="21">
        <v>81</v>
      </c>
      <c r="N52" s="36"/>
      <c r="O52" s="21"/>
      <c r="P52" s="21"/>
      <c r="Q52" s="38" t="s">
        <v>685</v>
      </c>
      <c r="R52" s="56">
        <f t="shared" si="2"/>
        <v>80.5</v>
      </c>
      <c r="S52" s="56" t="str">
        <f t="shared" si="1"/>
        <v>Tốt</v>
      </c>
      <c r="T52" s="21"/>
      <c r="U52" s="21"/>
      <c r="V52" s="24"/>
      <c r="W52" s="16">
        <f t="shared" si="3"/>
        <v>1</v>
      </c>
      <c r="X52" s="16"/>
      <c r="Y52" s="57">
        <f t="shared" si="4"/>
        <v>0</v>
      </c>
      <c r="Z52" s="57">
        <f t="shared" si="5"/>
        <v>0</v>
      </c>
      <c r="AA52" s="57">
        <f t="shared" si="6"/>
        <v>0</v>
      </c>
      <c r="AB52" s="57">
        <f t="shared" si="7"/>
        <v>0</v>
      </c>
      <c r="AC52" s="57">
        <f t="shared" si="8"/>
        <v>1</v>
      </c>
      <c r="AD52" s="57">
        <f t="shared" si="9"/>
        <v>0</v>
      </c>
      <c r="AE52" s="57" t="str">
        <f t="shared" si="10"/>
        <v>Tốt</v>
      </c>
      <c r="AF52" s="57" t="str">
        <f t="shared" si="11"/>
        <v>Tốt</v>
      </c>
      <c r="AG52" s="57">
        <f t="shared" si="12"/>
        <v>0</v>
      </c>
      <c r="AH52" s="57">
        <f t="shared" si="13"/>
        <v>0</v>
      </c>
      <c r="AI52" s="58">
        <f t="shared" si="14"/>
        <v>0</v>
      </c>
      <c r="AJ52" s="58"/>
      <c r="AK52" s="47">
        <f t="shared" si="15"/>
        <v>0</v>
      </c>
      <c r="AL52" s="47">
        <f t="shared" si="16"/>
        <v>0</v>
      </c>
      <c r="AM52" s="47">
        <f t="shared" si="17"/>
        <v>0</v>
      </c>
      <c r="AN52" s="47"/>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row>
    <row r="53" spans="1:95" s="7" customFormat="1" ht="281.25">
      <c r="A53" s="28">
        <v>59</v>
      </c>
      <c r="B53" s="21">
        <v>49</v>
      </c>
      <c r="C53" s="21" t="s">
        <v>307</v>
      </c>
      <c r="D53" s="21" t="s">
        <v>15</v>
      </c>
      <c r="E53" s="21" t="s">
        <v>308</v>
      </c>
      <c r="F53" s="21">
        <v>2016</v>
      </c>
      <c r="G53" s="35">
        <v>2000000</v>
      </c>
      <c r="H53" s="36" t="s">
        <v>87</v>
      </c>
      <c r="I53" s="24" t="s">
        <v>309</v>
      </c>
      <c r="J53" s="25">
        <v>66</v>
      </c>
      <c r="K53" s="36" t="s">
        <v>10</v>
      </c>
      <c r="L53" s="24" t="s">
        <v>310</v>
      </c>
      <c r="M53" s="21">
        <v>50</v>
      </c>
      <c r="N53" s="36"/>
      <c r="O53" s="21"/>
      <c r="P53" s="21"/>
      <c r="Q53" s="38" t="s">
        <v>686</v>
      </c>
      <c r="R53" s="56">
        <f t="shared" si="2"/>
        <v>58</v>
      </c>
      <c r="S53" s="56" t="str">
        <f t="shared" si="1"/>
        <v>Trung bình</v>
      </c>
      <c r="T53" s="37" t="s">
        <v>120</v>
      </c>
      <c r="U53" s="37" t="s">
        <v>121</v>
      </c>
      <c r="V53" s="24"/>
      <c r="W53" s="16">
        <f t="shared" si="3"/>
        <v>16</v>
      </c>
      <c r="X53" s="16"/>
      <c r="Y53" s="57">
        <f t="shared" si="4"/>
        <v>0</v>
      </c>
      <c r="Z53" s="57">
        <f t="shared" si="5"/>
        <v>0</v>
      </c>
      <c r="AA53" s="57">
        <f t="shared" si="6"/>
        <v>1</v>
      </c>
      <c r="AB53" s="57">
        <f t="shared" si="7"/>
        <v>0</v>
      </c>
      <c r="AC53" s="57">
        <f t="shared" si="8"/>
        <v>0</v>
      </c>
      <c r="AD53" s="57">
        <f t="shared" si="9"/>
        <v>0</v>
      </c>
      <c r="AE53" s="57" t="str">
        <f t="shared" si="10"/>
        <v>Trung bình</v>
      </c>
      <c r="AF53" s="57" t="str">
        <f t="shared" si="11"/>
        <v>Trung bình</v>
      </c>
      <c r="AG53" s="57">
        <f t="shared" si="12"/>
        <v>0</v>
      </c>
      <c r="AH53" s="57">
        <f t="shared" si="13"/>
        <v>0</v>
      </c>
      <c r="AI53" s="58">
        <f t="shared" si="14"/>
        <v>0</v>
      </c>
      <c r="AJ53" s="58"/>
      <c r="AK53" s="47">
        <f t="shared" si="15"/>
        <v>0</v>
      </c>
      <c r="AL53" s="47">
        <f t="shared" si="16"/>
        <v>0</v>
      </c>
      <c r="AM53" s="47">
        <f t="shared" si="17"/>
        <v>0</v>
      </c>
      <c r="AN53" s="47"/>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row>
    <row r="54" spans="1:95" s="7" customFormat="1" ht="101.25">
      <c r="A54" s="28">
        <v>60</v>
      </c>
      <c r="B54" s="21">
        <v>50</v>
      </c>
      <c r="C54" s="21" t="s">
        <v>311</v>
      </c>
      <c r="D54" s="21" t="s">
        <v>15</v>
      </c>
      <c r="E54" s="21" t="s">
        <v>312</v>
      </c>
      <c r="F54" s="21">
        <v>2016</v>
      </c>
      <c r="G54" s="35">
        <v>2000000</v>
      </c>
      <c r="H54" s="36" t="s">
        <v>90</v>
      </c>
      <c r="I54" s="24" t="s">
        <v>313</v>
      </c>
      <c r="J54" s="25">
        <v>75</v>
      </c>
      <c r="K54" s="36" t="s">
        <v>8</v>
      </c>
      <c r="L54" s="24" t="s">
        <v>314</v>
      </c>
      <c r="M54" s="21">
        <v>57</v>
      </c>
      <c r="N54" s="36"/>
      <c r="O54" s="21"/>
      <c r="P54" s="21"/>
      <c r="Q54" s="24" t="s">
        <v>687</v>
      </c>
      <c r="R54" s="56">
        <f t="shared" si="2"/>
        <v>66</v>
      </c>
      <c r="S54" s="56" t="str">
        <f t="shared" si="1"/>
        <v>Trung bình</v>
      </c>
      <c r="T54" s="21" t="s">
        <v>120</v>
      </c>
      <c r="U54" s="21" t="s">
        <v>121</v>
      </c>
      <c r="V54" s="24"/>
      <c r="W54" s="16">
        <f t="shared" si="3"/>
        <v>18</v>
      </c>
      <c r="X54" s="16"/>
      <c r="Y54" s="57">
        <f t="shared" si="4"/>
        <v>0</v>
      </c>
      <c r="Z54" s="57">
        <f t="shared" si="5"/>
        <v>0</v>
      </c>
      <c r="AA54" s="57">
        <f t="shared" si="6"/>
        <v>1</v>
      </c>
      <c r="AB54" s="57">
        <f t="shared" si="7"/>
        <v>0</v>
      </c>
      <c r="AC54" s="57">
        <f t="shared" si="8"/>
        <v>0</v>
      </c>
      <c r="AD54" s="57">
        <f t="shared" si="9"/>
        <v>0</v>
      </c>
      <c r="AE54" s="57" t="str">
        <f t="shared" si="10"/>
        <v>Khá</v>
      </c>
      <c r="AF54" s="57" t="str">
        <f t="shared" si="11"/>
        <v>Trung bình</v>
      </c>
      <c r="AG54" s="57">
        <f t="shared" si="12"/>
        <v>1</v>
      </c>
      <c r="AH54" s="57">
        <f t="shared" si="13"/>
        <v>0</v>
      </c>
      <c r="AI54" s="58">
        <f t="shared" si="14"/>
        <v>0</v>
      </c>
      <c r="AJ54" s="58"/>
      <c r="AK54" s="47">
        <f t="shared" si="15"/>
        <v>0</v>
      </c>
      <c r="AL54" s="47">
        <f t="shared" si="16"/>
        <v>0</v>
      </c>
      <c r="AM54" s="47">
        <f t="shared" si="17"/>
        <v>0</v>
      </c>
      <c r="AN54" s="47"/>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row>
    <row r="55" spans="1:95" s="7" customFormat="1" ht="409.5">
      <c r="A55" s="28">
        <v>61</v>
      </c>
      <c r="B55" s="21">
        <v>51</v>
      </c>
      <c r="C55" s="21" t="s">
        <v>315</v>
      </c>
      <c r="D55" s="21" t="s">
        <v>15</v>
      </c>
      <c r="E55" s="21" t="s">
        <v>316</v>
      </c>
      <c r="F55" s="21">
        <v>2016</v>
      </c>
      <c r="G55" s="35">
        <v>2000000</v>
      </c>
      <c r="H55" s="36" t="s">
        <v>89</v>
      </c>
      <c r="I55" s="24" t="s">
        <v>317</v>
      </c>
      <c r="J55" s="25">
        <v>76</v>
      </c>
      <c r="K55" s="36" t="s">
        <v>84</v>
      </c>
      <c r="L55" s="24" t="s">
        <v>318</v>
      </c>
      <c r="M55" s="21">
        <v>78</v>
      </c>
      <c r="N55" s="36"/>
      <c r="O55" s="21"/>
      <c r="P55" s="21"/>
      <c r="Q55" s="38" t="s">
        <v>317</v>
      </c>
      <c r="R55" s="56">
        <f t="shared" si="2"/>
        <v>77</v>
      </c>
      <c r="S55" s="56" t="str">
        <f t="shared" si="1"/>
        <v>Khá</v>
      </c>
      <c r="T55" s="21" t="s">
        <v>120</v>
      </c>
      <c r="U55" s="21" t="s">
        <v>121</v>
      </c>
      <c r="V55" s="24"/>
      <c r="W55" s="16">
        <f t="shared" si="3"/>
        <v>2</v>
      </c>
      <c r="X55" s="16"/>
      <c r="Y55" s="57">
        <f t="shared" si="4"/>
        <v>0</v>
      </c>
      <c r="Z55" s="57">
        <f t="shared" si="5"/>
        <v>0</v>
      </c>
      <c r="AA55" s="57">
        <f t="shared" si="6"/>
        <v>0</v>
      </c>
      <c r="AB55" s="57">
        <f t="shared" si="7"/>
        <v>1</v>
      </c>
      <c r="AC55" s="57">
        <f t="shared" si="8"/>
        <v>0</v>
      </c>
      <c r="AD55" s="57">
        <f t="shared" si="9"/>
        <v>0</v>
      </c>
      <c r="AE55" s="57" t="str">
        <f t="shared" si="10"/>
        <v>Khá</v>
      </c>
      <c r="AF55" s="57" t="str">
        <f t="shared" si="11"/>
        <v>Khá</v>
      </c>
      <c r="AG55" s="57">
        <f t="shared" si="12"/>
        <v>0</v>
      </c>
      <c r="AH55" s="57">
        <f t="shared" si="13"/>
        <v>0</v>
      </c>
      <c r="AI55" s="58">
        <f t="shared" si="14"/>
        <v>0</v>
      </c>
      <c r="AJ55" s="58"/>
      <c r="AK55" s="47">
        <f t="shared" si="15"/>
        <v>0</v>
      </c>
      <c r="AL55" s="47">
        <f t="shared" si="16"/>
        <v>0</v>
      </c>
      <c r="AM55" s="47">
        <f t="shared" si="17"/>
        <v>0</v>
      </c>
      <c r="AN55" s="47"/>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row>
    <row r="56" spans="1:95" s="7" customFormat="1" ht="409.5">
      <c r="A56" s="28">
        <v>63</v>
      </c>
      <c r="B56" s="21">
        <v>52</v>
      </c>
      <c r="C56" s="21" t="s">
        <v>319</v>
      </c>
      <c r="D56" s="21" t="s">
        <v>79</v>
      </c>
      <c r="E56" s="21" t="s">
        <v>320</v>
      </c>
      <c r="F56" s="21">
        <v>2016</v>
      </c>
      <c r="G56" s="35">
        <v>2000000</v>
      </c>
      <c r="H56" s="36" t="s">
        <v>222</v>
      </c>
      <c r="I56" s="24" t="s">
        <v>321</v>
      </c>
      <c r="J56" s="25">
        <v>57</v>
      </c>
      <c r="K56" s="36" t="s">
        <v>83</v>
      </c>
      <c r="L56" s="24" t="s">
        <v>322</v>
      </c>
      <c r="M56" s="21">
        <v>65</v>
      </c>
      <c r="N56" s="36"/>
      <c r="O56" s="21"/>
      <c r="P56" s="21"/>
      <c r="Q56" s="24" t="s">
        <v>321</v>
      </c>
      <c r="R56" s="56">
        <f t="shared" si="2"/>
        <v>61</v>
      </c>
      <c r="S56" s="56" t="str">
        <f t="shared" si="1"/>
        <v>Trung bình</v>
      </c>
      <c r="T56" s="37" t="s">
        <v>120</v>
      </c>
      <c r="U56" s="37" t="s">
        <v>121</v>
      </c>
      <c r="V56" s="24"/>
      <c r="W56" s="16">
        <f t="shared" si="3"/>
        <v>8</v>
      </c>
      <c r="X56" s="16"/>
      <c r="Y56" s="57">
        <f t="shared" si="4"/>
        <v>0</v>
      </c>
      <c r="Z56" s="57">
        <f t="shared" si="5"/>
        <v>0</v>
      </c>
      <c r="AA56" s="57">
        <f t="shared" si="6"/>
        <v>1</v>
      </c>
      <c r="AB56" s="57">
        <f t="shared" si="7"/>
        <v>0</v>
      </c>
      <c r="AC56" s="57">
        <f t="shared" si="8"/>
        <v>0</v>
      </c>
      <c r="AD56" s="57">
        <f t="shared" si="9"/>
        <v>0</v>
      </c>
      <c r="AE56" s="57" t="str">
        <f t="shared" si="10"/>
        <v>Trung bình</v>
      </c>
      <c r="AF56" s="57" t="str">
        <f t="shared" si="11"/>
        <v>Trung bình</v>
      </c>
      <c r="AG56" s="57">
        <f t="shared" si="12"/>
        <v>0</v>
      </c>
      <c r="AH56" s="57">
        <f t="shared" si="13"/>
        <v>0</v>
      </c>
      <c r="AI56" s="58">
        <f t="shared" si="14"/>
        <v>0</v>
      </c>
      <c r="AJ56" s="58"/>
      <c r="AK56" s="47">
        <f t="shared" si="15"/>
        <v>0</v>
      </c>
      <c r="AL56" s="47">
        <f t="shared" si="16"/>
        <v>0</v>
      </c>
      <c r="AM56" s="47">
        <f t="shared" si="17"/>
        <v>0</v>
      </c>
      <c r="AN56" s="47"/>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row>
    <row r="57" spans="1:95" s="7" customFormat="1" ht="382.5">
      <c r="A57" s="28">
        <v>64</v>
      </c>
      <c r="B57" s="21">
        <v>53</v>
      </c>
      <c r="C57" s="21" t="s">
        <v>323</v>
      </c>
      <c r="D57" s="21" t="s">
        <v>79</v>
      </c>
      <c r="E57" s="21" t="s">
        <v>324</v>
      </c>
      <c r="F57" s="21">
        <v>2016</v>
      </c>
      <c r="G57" s="35">
        <v>2000000</v>
      </c>
      <c r="H57" s="36" t="s">
        <v>104</v>
      </c>
      <c r="I57" s="24" t="s">
        <v>325</v>
      </c>
      <c r="J57" s="25">
        <v>52</v>
      </c>
      <c r="K57" s="36" t="s">
        <v>169</v>
      </c>
      <c r="L57" s="24"/>
      <c r="M57" s="21">
        <v>70</v>
      </c>
      <c r="N57" s="36"/>
      <c r="O57" s="21"/>
      <c r="P57" s="21"/>
      <c r="Q57" s="38"/>
      <c r="R57" s="56">
        <f t="shared" si="2"/>
        <v>61</v>
      </c>
      <c r="S57" s="56" t="str">
        <f t="shared" si="1"/>
        <v>Trung bình</v>
      </c>
      <c r="T57" s="37" t="s">
        <v>120</v>
      </c>
      <c r="U57" s="37" t="s">
        <v>121</v>
      </c>
      <c r="V57" s="24"/>
      <c r="W57" s="16">
        <f t="shared" si="3"/>
        <v>18</v>
      </c>
      <c r="X57" s="16"/>
      <c r="Y57" s="57">
        <f t="shared" si="4"/>
        <v>0</v>
      </c>
      <c r="Z57" s="57">
        <f t="shared" si="5"/>
        <v>0</v>
      </c>
      <c r="AA57" s="57">
        <f t="shared" si="6"/>
        <v>0</v>
      </c>
      <c r="AB57" s="57">
        <f t="shared" si="7"/>
        <v>0</v>
      </c>
      <c r="AC57" s="57">
        <f t="shared" si="8"/>
        <v>0</v>
      </c>
      <c r="AD57" s="57">
        <f t="shared" si="9"/>
        <v>0</v>
      </c>
      <c r="AE57" s="57" t="str">
        <f t="shared" si="10"/>
        <v>Trung bình</v>
      </c>
      <c r="AF57" s="57" t="str">
        <f t="shared" si="11"/>
        <v>Khá</v>
      </c>
      <c r="AG57" s="57">
        <f t="shared" si="12"/>
        <v>1</v>
      </c>
      <c r="AH57" s="57">
        <f t="shared" si="13"/>
        <v>0</v>
      </c>
      <c r="AI57" s="58">
        <f t="shared" si="14"/>
        <v>0</v>
      </c>
      <c r="AJ57" s="58"/>
      <c r="AK57" s="47">
        <f t="shared" si="15"/>
        <v>0</v>
      </c>
      <c r="AL57" s="47">
        <f t="shared" si="16"/>
        <v>0</v>
      </c>
      <c r="AM57" s="47">
        <f t="shared" si="17"/>
        <v>0</v>
      </c>
      <c r="AN57" s="47"/>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row>
    <row r="58" spans="1:95" s="7" customFormat="1" ht="157.5">
      <c r="A58" s="28">
        <v>65</v>
      </c>
      <c r="B58" s="21">
        <v>54</v>
      </c>
      <c r="C58" s="21" t="s">
        <v>326</v>
      </c>
      <c r="D58" s="21" t="s">
        <v>79</v>
      </c>
      <c r="E58" s="21" t="s">
        <v>327</v>
      </c>
      <c r="F58" s="21">
        <v>2016</v>
      </c>
      <c r="G58" s="35">
        <v>2000000</v>
      </c>
      <c r="H58" s="36" t="s">
        <v>93</v>
      </c>
      <c r="I58" s="24" t="s">
        <v>328</v>
      </c>
      <c r="J58" s="25">
        <v>85</v>
      </c>
      <c r="K58" s="36" t="s">
        <v>82</v>
      </c>
      <c r="L58" s="24" t="s">
        <v>329</v>
      </c>
      <c r="M58" s="21">
        <v>76</v>
      </c>
      <c r="N58" s="36"/>
      <c r="O58" s="21"/>
      <c r="P58" s="21"/>
      <c r="Q58" s="38" t="s">
        <v>688</v>
      </c>
      <c r="R58" s="56">
        <f t="shared" si="2"/>
        <v>80.5</v>
      </c>
      <c r="S58" s="56" t="str">
        <f t="shared" si="1"/>
        <v>Tốt</v>
      </c>
      <c r="T58" s="21"/>
      <c r="U58" s="37" t="s">
        <v>121</v>
      </c>
      <c r="V58" s="24"/>
      <c r="W58" s="16">
        <f t="shared" si="3"/>
        <v>9</v>
      </c>
      <c r="X58" s="16"/>
      <c r="Y58" s="57">
        <f t="shared" si="4"/>
        <v>0</v>
      </c>
      <c r="Z58" s="57">
        <f t="shared" si="5"/>
        <v>0</v>
      </c>
      <c r="AA58" s="57">
        <f t="shared" si="6"/>
        <v>0</v>
      </c>
      <c r="AB58" s="57">
        <f t="shared" si="7"/>
        <v>1</v>
      </c>
      <c r="AC58" s="57">
        <f t="shared" si="8"/>
        <v>0</v>
      </c>
      <c r="AD58" s="57">
        <f t="shared" si="9"/>
        <v>0</v>
      </c>
      <c r="AE58" s="57" t="str">
        <f t="shared" si="10"/>
        <v>Tốt</v>
      </c>
      <c r="AF58" s="57" t="str">
        <f t="shared" si="11"/>
        <v>Khá</v>
      </c>
      <c r="AG58" s="57">
        <f t="shared" si="12"/>
        <v>0</v>
      </c>
      <c r="AH58" s="57">
        <f t="shared" si="13"/>
        <v>0</v>
      </c>
      <c r="AI58" s="58">
        <f t="shared" si="14"/>
        <v>0</v>
      </c>
      <c r="AJ58" s="58"/>
      <c r="AK58" s="47">
        <f t="shared" si="15"/>
        <v>0</v>
      </c>
      <c r="AL58" s="47">
        <f t="shared" si="16"/>
        <v>0</v>
      </c>
      <c r="AM58" s="47">
        <f t="shared" si="17"/>
        <v>0</v>
      </c>
      <c r="AN58" s="47"/>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row>
    <row r="59" spans="1:95" s="7" customFormat="1" ht="281.25">
      <c r="A59" s="28">
        <v>66</v>
      </c>
      <c r="B59" s="21">
        <v>55</v>
      </c>
      <c r="C59" s="21" t="s">
        <v>330</v>
      </c>
      <c r="D59" s="21" t="s">
        <v>79</v>
      </c>
      <c r="E59" s="21" t="s">
        <v>331</v>
      </c>
      <c r="F59" s="21">
        <v>2016</v>
      </c>
      <c r="G59" s="35">
        <v>2000000</v>
      </c>
      <c r="H59" s="36" t="s">
        <v>89</v>
      </c>
      <c r="I59" s="24" t="s">
        <v>332</v>
      </c>
      <c r="J59" s="25">
        <v>80</v>
      </c>
      <c r="K59" s="36" t="s">
        <v>82</v>
      </c>
      <c r="L59" s="24" t="s">
        <v>333</v>
      </c>
      <c r="M59" s="21">
        <v>88</v>
      </c>
      <c r="N59" s="36"/>
      <c r="O59" s="21"/>
      <c r="P59" s="21"/>
      <c r="Q59" s="38" t="s">
        <v>332</v>
      </c>
      <c r="R59" s="56">
        <f t="shared" si="2"/>
        <v>84</v>
      </c>
      <c r="S59" s="56" t="str">
        <f t="shared" si="1"/>
        <v>Tốt</v>
      </c>
      <c r="T59" s="37" t="s">
        <v>120</v>
      </c>
      <c r="U59" s="37" t="s">
        <v>121</v>
      </c>
      <c r="V59" s="24"/>
      <c r="W59" s="16">
        <f t="shared" si="3"/>
        <v>8</v>
      </c>
      <c r="X59" s="16"/>
      <c r="Y59" s="57">
        <f t="shared" si="4"/>
        <v>0</v>
      </c>
      <c r="Z59" s="57">
        <f t="shared" si="5"/>
        <v>0</v>
      </c>
      <c r="AA59" s="57">
        <f t="shared" si="6"/>
        <v>0</v>
      </c>
      <c r="AB59" s="57">
        <f t="shared" si="7"/>
        <v>0</v>
      </c>
      <c r="AC59" s="57">
        <f t="shared" si="8"/>
        <v>1</v>
      </c>
      <c r="AD59" s="57">
        <f t="shared" si="9"/>
        <v>0</v>
      </c>
      <c r="AE59" s="57" t="str">
        <f t="shared" si="10"/>
        <v>Tốt</v>
      </c>
      <c r="AF59" s="57" t="str">
        <f t="shared" si="11"/>
        <v>Tốt</v>
      </c>
      <c r="AG59" s="57">
        <f t="shared" si="12"/>
        <v>0</v>
      </c>
      <c r="AH59" s="57">
        <f t="shared" si="13"/>
        <v>0</v>
      </c>
      <c r="AI59" s="58">
        <f t="shared" si="14"/>
        <v>0</v>
      </c>
      <c r="AJ59" s="58"/>
      <c r="AK59" s="47">
        <f t="shared" si="15"/>
        <v>0</v>
      </c>
      <c r="AL59" s="47">
        <f t="shared" si="16"/>
        <v>0</v>
      </c>
      <c r="AM59" s="47">
        <f t="shared" si="17"/>
        <v>0</v>
      </c>
      <c r="AN59" s="47"/>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row>
    <row r="60" spans="1:95" s="7" customFormat="1" ht="168.75">
      <c r="A60" s="28">
        <v>67</v>
      </c>
      <c r="B60" s="21">
        <v>56</v>
      </c>
      <c r="C60" s="21" t="s">
        <v>334</v>
      </c>
      <c r="D60" s="21" t="s">
        <v>335</v>
      </c>
      <c r="E60" s="21" t="s">
        <v>336</v>
      </c>
      <c r="F60" s="21">
        <v>2016</v>
      </c>
      <c r="G60" s="35">
        <v>2000000</v>
      </c>
      <c r="H60" s="36"/>
      <c r="I60" s="24"/>
      <c r="J60" s="25"/>
      <c r="K60" s="36"/>
      <c r="L60" s="24"/>
      <c r="M60" s="21"/>
      <c r="N60" s="36"/>
      <c r="O60" s="21"/>
      <c r="P60" s="21"/>
      <c r="Q60" s="38"/>
      <c r="R60" s="56">
        <f t="shared" si="2"/>
        <v>0</v>
      </c>
      <c r="S60" s="56"/>
      <c r="T60" s="21"/>
      <c r="U60" s="21"/>
      <c r="V60" s="24" t="s">
        <v>135</v>
      </c>
      <c r="W60" s="16">
        <f t="shared" si="3"/>
        <v>0</v>
      </c>
      <c r="X60" s="16"/>
      <c r="Y60" s="57">
        <f t="shared" si="4"/>
        <v>0</v>
      </c>
      <c r="Z60" s="57">
        <f t="shared" si="5"/>
        <v>1</v>
      </c>
      <c r="AA60" s="57">
        <f t="shared" si="6"/>
        <v>0</v>
      </c>
      <c r="AB60" s="57">
        <f t="shared" si="7"/>
        <v>0</v>
      </c>
      <c r="AC60" s="57">
        <f t="shared" si="8"/>
        <v>0</v>
      </c>
      <c r="AD60" s="57">
        <f t="shared" si="9"/>
        <v>0</v>
      </c>
      <c r="AE60" s="57" t="str">
        <f t="shared" si="10"/>
        <v>Không đạt</v>
      </c>
      <c r="AF60" s="57" t="str">
        <f t="shared" si="11"/>
        <v>Không đạt</v>
      </c>
      <c r="AG60" s="57">
        <f t="shared" si="12"/>
        <v>0</v>
      </c>
      <c r="AH60" s="57">
        <f t="shared" si="13"/>
        <v>0</v>
      </c>
      <c r="AI60" s="58">
        <f t="shared" si="14"/>
        <v>0</v>
      </c>
      <c r="AJ60" s="58"/>
      <c r="AK60" s="47">
        <f t="shared" si="15"/>
        <v>0</v>
      </c>
      <c r="AL60" s="47">
        <f t="shared" si="16"/>
        <v>0</v>
      </c>
      <c r="AM60" s="47">
        <f t="shared" si="17"/>
        <v>0</v>
      </c>
      <c r="AN60" s="47"/>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row>
    <row r="61" spans="1:95" s="7" customFormat="1" ht="146.25">
      <c r="A61" s="28">
        <v>68</v>
      </c>
      <c r="B61" s="21">
        <v>57</v>
      </c>
      <c r="C61" s="21" t="s">
        <v>337</v>
      </c>
      <c r="D61" s="21" t="s">
        <v>335</v>
      </c>
      <c r="E61" s="21" t="s">
        <v>759</v>
      </c>
      <c r="F61" s="21">
        <v>2016</v>
      </c>
      <c r="G61" s="35">
        <v>2000000</v>
      </c>
      <c r="H61" s="36"/>
      <c r="I61" s="24"/>
      <c r="J61" s="25"/>
      <c r="K61" s="36"/>
      <c r="L61" s="24"/>
      <c r="M61" s="21"/>
      <c r="N61" s="36"/>
      <c r="O61" s="21"/>
      <c r="P61" s="21"/>
      <c r="Q61" s="38"/>
      <c r="R61" s="56">
        <f t="shared" si="2"/>
        <v>0</v>
      </c>
      <c r="S61" s="56"/>
      <c r="T61" s="21"/>
      <c r="U61" s="37" t="s">
        <v>121</v>
      </c>
      <c r="V61" s="24" t="s">
        <v>135</v>
      </c>
      <c r="W61" s="16">
        <f t="shared" si="3"/>
        <v>0</v>
      </c>
      <c r="X61" s="16"/>
      <c r="Y61" s="57">
        <f t="shared" si="4"/>
        <v>0</v>
      </c>
      <c r="Z61" s="57">
        <f t="shared" si="5"/>
        <v>1</v>
      </c>
      <c r="AA61" s="57">
        <f t="shared" si="6"/>
        <v>0</v>
      </c>
      <c r="AB61" s="57">
        <f t="shared" si="7"/>
        <v>0</v>
      </c>
      <c r="AC61" s="57">
        <f t="shared" si="8"/>
        <v>0</v>
      </c>
      <c r="AD61" s="57">
        <f t="shared" si="9"/>
        <v>0</v>
      </c>
      <c r="AE61" s="57" t="str">
        <f t="shared" si="10"/>
        <v>Không đạt</v>
      </c>
      <c r="AF61" s="57" t="str">
        <f t="shared" si="11"/>
        <v>Không đạt</v>
      </c>
      <c r="AG61" s="57">
        <f t="shared" si="12"/>
        <v>0</v>
      </c>
      <c r="AH61" s="57">
        <f t="shared" si="13"/>
        <v>0</v>
      </c>
      <c r="AI61" s="58">
        <f t="shared" si="14"/>
        <v>0</v>
      </c>
      <c r="AJ61" s="58"/>
      <c r="AK61" s="47">
        <f t="shared" si="15"/>
        <v>0</v>
      </c>
      <c r="AL61" s="47">
        <f t="shared" si="16"/>
        <v>0</v>
      </c>
      <c r="AM61" s="47">
        <f t="shared" si="17"/>
        <v>0</v>
      </c>
      <c r="AN61" s="47"/>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row>
    <row r="62" spans="1:95" s="7" customFormat="1" ht="146.25">
      <c r="A62" s="28">
        <v>69</v>
      </c>
      <c r="B62" s="21">
        <v>58</v>
      </c>
      <c r="C62" s="21" t="s">
        <v>338</v>
      </c>
      <c r="D62" s="21" t="s">
        <v>335</v>
      </c>
      <c r="E62" s="21" t="s">
        <v>760</v>
      </c>
      <c r="F62" s="21">
        <v>2016</v>
      </c>
      <c r="G62" s="35">
        <v>2000000</v>
      </c>
      <c r="H62" s="36"/>
      <c r="I62" s="24"/>
      <c r="J62" s="25"/>
      <c r="K62" s="36"/>
      <c r="L62" s="24"/>
      <c r="M62" s="21"/>
      <c r="N62" s="36"/>
      <c r="O62" s="21"/>
      <c r="P62" s="21"/>
      <c r="Q62" s="38"/>
      <c r="R62" s="56">
        <f t="shared" si="2"/>
        <v>0</v>
      </c>
      <c r="S62" s="56"/>
      <c r="T62" s="37" t="s">
        <v>120</v>
      </c>
      <c r="U62" s="37" t="s">
        <v>121</v>
      </c>
      <c r="V62" s="24" t="s">
        <v>135</v>
      </c>
      <c r="W62" s="16">
        <f t="shared" si="3"/>
        <v>0</v>
      </c>
      <c r="X62" s="16"/>
      <c r="Y62" s="57">
        <f t="shared" si="4"/>
        <v>0</v>
      </c>
      <c r="Z62" s="57">
        <f t="shared" si="5"/>
        <v>1</v>
      </c>
      <c r="AA62" s="57">
        <f t="shared" si="6"/>
        <v>0</v>
      </c>
      <c r="AB62" s="57">
        <f t="shared" si="7"/>
        <v>0</v>
      </c>
      <c r="AC62" s="57">
        <f t="shared" si="8"/>
        <v>0</v>
      </c>
      <c r="AD62" s="57">
        <f t="shared" si="9"/>
        <v>0</v>
      </c>
      <c r="AE62" s="57" t="str">
        <f t="shared" si="10"/>
        <v>Không đạt</v>
      </c>
      <c r="AF62" s="57" t="str">
        <f t="shared" si="11"/>
        <v>Không đạt</v>
      </c>
      <c r="AG62" s="57">
        <f t="shared" si="12"/>
        <v>0</v>
      </c>
      <c r="AH62" s="57">
        <f t="shared" si="13"/>
        <v>0</v>
      </c>
      <c r="AI62" s="58">
        <f t="shared" si="14"/>
        <v>0</v>
      </c>
      <c r="AJ62" s="58"/>
      <c r="AK62" s="47">
        <f t="shared" si="15"/>
        <v>0</v>
      </c>
      <c r="AL62" s="47">
        <f t="shared" si="16"/>
        <v>0</v>
      </c>
      <c r="AM62" s="47">
        <f t="shared" si="17"/>
        <v>0</v>
      </c>
      <c r="AN62" s="47"/>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row>
    <row r="63" spans="1:95" s="7" customFormat="1" ht="168.75">
      <c r="A63" s="28">
        <v>70</v>
      </c>
      <c r="B63" s="21">
        <v>59</v>
      </c>
      <c r="C63" s="21" t="s">
        <v>339</v>
      </c>
      <c r="D63" s="21" t="s">
        <v>335</v>
      </c>
      <c r="E63" s="21" t="s">
        <v>761</v>
      </c>
      <c r="F63" s="21">
        <v>2016</v>
      </c>
      <c r="G63" s="35">
        <v>2000000</v>
      </c>
      <c r="H63" s="36" t="s">
        <v>93</v>
      </c>
      <c r="I63" s="24" t="s">
        <v>340</v>
      </c>
      <c r="J63" s="25">
        <v>78</v>
      </c>
      <c r="K63" s="36" t="s">
        <v>85</v>
      </c>
      <c r="L63" s="24" t="s">
        <v>341</v>
      </c>
      <c r="M63" s="21">
        <v>75</v>
      </c>
      <c r="N63" s="36"/>
      <c r="O63" s="21"/>
      <c r="P63" s="21"/>
      <c r="Q63" s="38" t="s">
        <v>340</v>
      </c>
      <c r="R63" s="56">
        <f t="shared" si="2"/>
        <v>76.5</v>
      </c>
      <c r="S63" s="56" t="str">
        <f t="shared" si="1"/>
        <v>Khá</v>
      </c>
      <c r="T63" s="21"/>
      <c r="U63" s="37" t="s">
        <v>121</v>
      </c>
      <c r="V63" s="24"/>
      <c r="W63" s="16">
        <f t="shared" si="3"/>
        <v>3</v>
      </c>
      <c r="X63" s="16"/>
      <c r="Y63" s="57">
        <f t="shared" si="4"/>
        <v>0</v>
      </c>
      <c r="Z63" s="57">
        <f t="shared" si="5"/>
        <v>0</v>
      </c>
      <c r="AA63" s="57">
        <f t="shared" si="6"/>
        <v>0</v>
      </c>
      <c r="AB63" s="57">
        <f t="shared" si="7"/>
        <v>1</v>
      </c>
      <c r="AC63" s="57">
        <f t="shared" si="8"/>
        <v>0</v>
      </c>
      <c r="AD63" s="57">
        <f t="shared" si="9"/>
        <v>0</v>
      </c>
      <c r="AE63" s="57" t="str">
        <f t="shared" si="10"/>
        <v>Khá</v>
      </c>
      <c r="AF63" s="57" t="str">
        <f t="shared" si="11"/>
        <v>Khá</v>
      </c>
      <c r="AG63" s="57">
        <f t="shared" si="12"/>
        <v>0</v>
      </c>
      <c r="AH63" s="57">
        <f t="shared" si="13"/>
        <v>0</v>
      </c>
      <c r="AI63" s="58">
        <f t="shared" si="14"/>
        <v>0</v>
      </c>
      <c r="AJ63" s="58"/>
      <c r="AK63" s="47">
        <f t="shared" si="15"/>
        <v>0</v>
      </c>
      <c r="AL63" s="47">
        <f t="shared" si="16"/>
        <v>0</v>
      </c>
      <c r="AM63" s="47">
        <f t="shared" si="17"/>
        <v>0</v>
      </c>
      <c r="AN63" s="47"/>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row>
    <row r="64" spans="1:95" s="7" customFormat="1" ht="225">
      <c r="A64" s="28">
        <v>71</v>
      </c>
      <c r="B64" s="21">
        <v>60</v>
      </c>
      <c r="C64" s="21" t="s">
        <v>342</v>
      </c>
      <c r="D64" s="21" t="s">
        <v>335</v>
      </c>
      <c r="E64" s="21" t="s">
        <v>343</v>
      </c>
      <c r="F64" s="21">
        <v>2016</v>
      </c>
      <c r="G64" s="35">
        <v>2000000</v>
      </c>
      <c r="H64" s="36" t="s">
        <v>89</v>
      </c>
      <c r="I64" s="24" t="s">
        <v>344</v>
      </c>
      <c r="J64" s="25">
        <v>79</v>
      </c>
      <c r="K64" s="36" t="s">
        <v>93</v>
      </c>
      <c r="L64" s="24" t="s">
        <v>328</v>
      </c>
      <c r="M64" s="21">
        <v>86</v>
      </c>
      <c r="N64" s="36"/>
      <c r="O64" s="21"/>
      <c r="P64" s="21"/>
      <c r="Q64" s="24" t="s">
        <v>344</v>
      </c>
      <c r="R64" s="56">
        <f t="shared" si="2"/>
        <v>82.5</v>
      </c>
      <c r="S64" s="56" t="str">
        <f t="shared" si="1"/>
        <v>Tốt</v>
      </c>
      <c r="T64" s="21" t="s">
        <v>120</v>
      </c>
      <c r="U64" s="21" t="s">
        <v>121</v>
      </c>
      <c r="V64" s="24"/>
      <c r="W64" s="16">
        <f t="shared" si="3"/>
        <v>7</v>
      </c>
      <c r="X64" s="16"/>
      <c r="Y64" s="57">
        <f t="shared" si="4"/>
        <v>0</v>
      </c>
      <c r="Z64" s="57">
        <f t="shared" si="5"/>
        <v>0</v>
      </c>
      <c r="AA64" s="57">
        <f t="shared" si="6"/>
        <v>0</v>
      </c>
      <c r="AB64" s="57">
        <f t="shared" si="7"/>
        <v>0</v>
      </c>
      <c r="AC64" s="57">
        <f t="shared" si="8"/>
        <v>0</v>
      </c>
      <c r="AD64" s="57">
        <f t="shared" si="9"/>
        <v>0</v>
      </c>
      <c r="AE64" s="57" t="str">
        <f t="shared" si="10"/>
        <v>Khá</v>
      </c>
      <c r="AF64" s="57" t="str">
        <f t="shared" si="11"/>
        <v>Tốt</v>
      </c>
      <c r="AG64" s="57">
        <f t="shared" si="12"/>
        <v>0</v>
      </c>
      <c r="AH64" s="57">
        <f t="shared" si="13"/>
        <v>0</v>
      </c>
      <c r="AI64" s="58">
        <f t="shared" si="14"/>
        <v>0</v>
      </c>
      <c r="AJ64" s="58"/>
      <c r="AK64" s="47">
        <f t="shared" si="15"/>
        <v>0</v>
      </c>
      <c r="AL64" s="47">
        <f t="shared" si="16"/>
        <v>0</v>
      </c>
      <c r="AM64" s="47">
        <f t="shared" si="17"/>
        <v>0</v>
      </c>
      <c r="AN64" s="47"/>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row>
    <row r="65" spans="1:95" s="7" customFormat="1" ht="191.25">
      <c r="A65" s="28">
        <v>72</v>
      </c>
      <c r="B65" s="21">
        <v>61</v>
      </c>
      <c r="C65" s="21" t="s">
        <v>345</v>
      </c>
      <c r="D65" s="21" t="s">
        <v>335</v>
      </c>
      <c r="E65" s="21" t="s">
        <v>762</v>
      </c>
      <c r="F65" s="21">
        <v>2016</v>
      </c>
      <c r="G65" s="35">
        <v>2000000</v>
      </c>
      <c r="H65" s="36"/>
      <c r="I65" s="24"/>
      <c r="J65" s="25"/>
      <c r="K65" s="36"/>
      <c r="L65" s="24"/>
      <c r="M65" s="21"/>
      <c r="N65" s="36"/>
      <c r="O65" s="21"/>
      <c r="P65" s="21"/>
      <c r="Q65" s="24"/>
      <c r="R65" s="56">
        <f t="shared" si="2"/>
        <v>0</v>
      </c>
      <c r="S65" s="56"/>
      <c r="T65" s="21" t="s">
        <v>120</v>
      </c>
      <c r="U65" s="37" t="s">
        <v>121</v>
      </c>
      <c r="V65" s="24" t="s">
        <v>135</v>
      </c>
      <c r="W65" s="16">
        <f t="shared" si="3"/>
        <v>0</v>
      </c>
      <c r="X65" s="16"/>
      <c r="Y65" s="57">
        <f t="shared" si="4"/>
        <v>0</v>
      </c>
      <c r="Z65" s="57">
        <f t="shared" si="5"/>
        <v>1</v>
      </c>
      <c r="AA65" s="57">
        <f t="shared" si="6"/>
        <v>0</v>
      </c>
      <c r="AB65" s="57">
        <f t="shared" si="7"/>
        <v>0</v>
      </c>
      <c r="AC65" s="57">
        <f t="shared" si="8"/>
        <v>0</v>
      </c>
      <c r="AD65" s="57">
        <f t="shared" si="9"/>
        <v>0</v>
      </c>
      <c r="AE65" s="57" t="str">
        <f t="shared" si="10"/>
        <v>Không đạt</v>
      </c>
      <c r="AF65" s="57" t="str">
        <f t="shared" si="11"/>
        <v>Không đạt</v>
      </c>
      <c r="AG65" s="57">
        <f t="shared" si="12"/>
        <v>0</v>
      </c>
      <c r="AH65" s="57">
        <f t="shared" si="13"/>
        <v>0</v>
      </c>
      <c r="AI65" s="58">
        <f t="shared" si="14"/>
        <v>0</v>
      </c>
      <c r="AJ65" s="58"/>
      <c r="AK65" s="47">
        <f t="shared" si="15"/>
        <v>0</v>
      </c>
      <c r="AL65" s="47">
        <f t="shared" si="16"/>
        <v>0</v>
      </c>
      <c r="AM65" s="47">
        <f t="shared" si="17"/>
        <v>0</v>
      </c>
      <c r="AN65" s="47"/>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row>
    <row r="66" spans="1:95" s="7" customFormat="1" ht="292.5">
      <c r="A66" s="28">
        <v>73</v>
      </c>
      <c r="B66" s="21">
        <v>62</v>
      </c>
      <c r="C66" s="21" t="s">
        <v>346</v>
      </c>
      <c r="D66" s="21" t="s">
        <v>335</v>
      </c>
      <c r="E66" s="21" t="s">
        <v>763</v>
      </c>
      <c r="F66" s="21">
        <v>2016</v>
      </c>
      <c r="G66" s="35">
        <v>2000000</v>
      </c>
      <c r="H66" s="36" t="s">
        <v>180</v>
      </c>
      <c r="I66" s="24" t="s">
        <v>347</v>
      </c>
      <c r="J66" s="25">
        <v>61</v>
      </c>
      <c r="K66" s="36" t="s">
        <v>84</v>
      </c>
      <c r="L66" s="24" t="s">
        <v>348</v>
      </c>
      <c r="M66" s="21">
        <v>65</v>
      </c>
      <c r="N66" s="36"/>
      <c r="O66" s="21"/>
      <c r="P66" s="21"/>
      <c r="Q66" s="38" t="s">
        <v>689</v>
      </c>
      <c r="R66" s="56">
        <f t="shared" si="2"/>
        <v>63</v>
      </c>
      <c r="S66" s="56" t="str">
        <f t="shared" si="1"/>
        <v>Trung bình</v>
      </c>
      <c r="T66" s="37" t="s">
        <v>120</v>
      </c>
      <c r="U66" s="37" t="s">
        <v>121</v>
      </c>
      <c r="V66" s="24"/>
      <c r="W66" s="16">
        <f t="shared" si="3"/>
        <v>4</v>
      </c>
      <c r="X66" s="16"/>
      <c r="Y66" s="57">
        <f t="shared" si="4"/>
        <v>0</v>
      </c>
      <c r="Z66" s="57">
        <f t="shared" si="5"/>
        <v>0</v>
      </c>
      <c r="AA66" s="57">
        <f t="shared" si="6"/>
        <v>1</v>
      </c>
      <c r="AB66" s="57">
        <f t="shared" si="7"/>
        <v>0</v>
      </c>
      <c r="AC66" s="57">
        <f t="shared" si="8"/>
        <v>0</v>
      </c>
      <c r="AD66" s="57">
        <f t="shared" si="9"/>
        <v>0</v>
      </c>
      <c r="AE66" s="57" t="str">
        <f t="shared" si="10"/>
        <v>Trung bình</v>
      </c>
      <c r="AF66" s="57" t="str">
        <f t="shared" si="11"/>
        <v>Trung bình</v>
      </c>
      <c r="AG66" s="57">
        <f t="shared" si="12"/>
        <v>0</v>
      </c>
      <c r="AH66" s="57">
        <f t="shared" si="13"/>
        <v>0</v>
      </c>
      <c r="AI66" s="58">
        <f t="shared" si="14"/>
        <v>0</v>
      </c>
      <c r="AJ66" s="58"/>
      <c r="AK66" s="47">
        <f t="shared" si="15"/>
        <v>0</v>
      </c>
      <c r="AL66" s="47">
        <f t="shared" si="16"/>
        <v>0</v>
      </c>
      <c r="AM66" s="47">
        <f t="shared" si="17"/>
        <v>0</v>
      </c>
      <c r="AN66" s="47"/>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row>
    <row r="67" spans="1:95" s="7" customFormat="1" ht="168.75">
      <c r="A67" s="28">
        <v>74</v>
      </c>
      <c r="B67" s="21">
        <v>63</v>
      </c>
      <c r="C67" s="21" t="s">
        <v>349</v>
      </c>
      <c r="D67" s="21" t="s">
        <v>335</v>
      </c>
      <c r="E67" s="21" t="s">
        <v>350</v>
      </c>
      <c r="F67" s="21">
        <v>2016</v>
      </c>
      <c r="G67" s="35">
        <v>2000000</v>
      </c>
      <c r="H67" s="36" t="s">
        <v>84</v>
      </c>
      <c r="I67" s="24" t="s">
        <v>351</v>
      </c>
      <c r="J67" s="25">
        <v>63</v>
      </c>
      <c r="K67" s="36" t="s">
        <v>95</v>
      </c>
      <c r="L67" s="24" t="s">
        <v>743</v>
      </c>
      <c r="M67" s="21">
        <v>69</v>
      </c>
      <c r="N67" s="36"/>
      <c r="O67" s="21"/>
      <c r="P67" s="21"/>
      <c r="Q67" s="38" t="s">
        <v>690</v>
      </c>
      <c r="R67" s="56">
        <f t="shared" si="2"/>
        <v>66</v>
      </c>
      <c r="S67" s="56" t="str">
        <f t="shared" si="1"/>
        <v>Trung bình</v>
      </c>
      <c r="T67" s="21" t="s">
        <v>120</v>
      </c>
      <c r="U67" s="21" t="s">
        <v>121</v>
      </c>
      <c r="V67" s="24"/>
      <c r="W67" s="16">
        <f t="shared" si="3"/>
        <v>6</v>
      </c>
      <c r="X67" s="16"/>
      <c r="Y67" s="57">
        <f t="shared" si="4"/>
        <v>0</v>
      </c>
      <c r="Z67" s="57">
        <f t="shared" si="5"/>
        <v>0</v>
      </c>
      <c r="AA67" s="57">
        <f t="shared" si="6"/>
        <v>1</v>
      </c>
      <c r="AB67" s="57">
        <f t="shared" si="7"/>
        <v>0</v>
      </c>
      <c r="AC67" s="57">
        <f t="shared" si="8"/>
        <v>0</v>
      </c>
      <c r="AD67" s="57">
        <f t="shared" si="9"/>
        <v>0</v>
      </c>
      <c r="AE67" s="57" t="str">
        <f t="shared" si="10"/>
        <v>Trung bình</v>
      </c>
      <c r="AF67" s="57" t="str">
        <f t="shared" si="11"/>
        <v>Trung bình</v>
      </c>
      <c r="AG67" s="57">
        <f t="shared" si="12"/>
        <v>0</v>
      </c>
      <c r="AH67" s="57">
        <f t="shared" si="13"/>
        <v>0</v>
      </c>
      <c r="AI67" s="58">
        <f t="shared" si="14"/>
        <v>0</v>
      </c>
      <c r="AJ67" s="58"/>
      <c r="AK67" s="47">
        <f t="shared" si="15"/>
        <v>0</v>
      </c>
      <c r="AL67" s="47">
        <f t="shared" si="16"/>
        <v>0</v>
      </c>
      <c r="AM67" s="47">
        <f t="shared" si="17"/>
        <v>0</v>
      </c>
      <c r="AN67" s="47"/>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row>
    <row r="68" spans="1:95" s="7" customFormat="1" ht="409.5">
      <c r="A68" s="28">
        <v>75</v>
      </c>
      <c r="B68" s="21">
        <v>64</v>
      </c>
      <c r="C68" s="21" t="s">
        <v>352</v>
      </c>
      <c r="D68" s="21" t="s">
        <v>68</v>
      </c>
      <c r="E68" s="21" t="s">
        <v>353</v>
      </c>
      <c r="F68" s="21">
        <v>2016</v>
      </c>
      <c r="G68" s="35">
        <v>2000000</v>
      </c>
      <c r="H68" s="36" t="s">
        <v>81</v>
      </c>
      <c r="I68" s="24" t="s">
        <v>354</v>
      </c>
      <c r="J68" s="25">
        <v>70</v>
      </c>
      <c r="K68" s="36" t="s">
        <v>92</v>
      </c>
      <c r="L68" s="24" t="s">
        <v>355</v>
      </c>
      <c r="M68" s="21">
        <v>60</v>
      </c>
      <c r="N68" s="36"/>
      <c r="O68" s="21"/>
      <c r="P68" s="21"/>
      <c r="Q68" s="38" t="s">
        <v>354</v>
      </c>
      <c r="R68" s="56">
        <f t="shared" si="2"/>
        <v>65</v>
      </c>
      <c r="S68" s="56" t="str">
        <f t="shared" si="1"/>
        <v>Trung bình</v>
      </c>
      <c r="T68" s="21" t="s">
        <v>120</v>
      </c>
      <c r="U68" s="21" t="s">
        <v>121</v>
      </c>
      <c r="V68" s="24"/>
      <c r="W68" s="16">
        <f t="shared" si="3"/>
        <v>10</v>
      </c>
      <c r="X68" s="16"/>
      <c r="Y68" s="57">
        <f t="shared" si="4"/>
        <v>0</v>
      </c>
      <c r="Z68" s="57">
        <f t="shared" si="5"/>
        <v>0</v>
      </c>
      <c r="AA68" s="57">
        <f t="shared" si="6"/>
        <v>0</v>
      </c>
      <c r="AB68" s="57">
        <f t="shared" si="7"/>
        <v>0</v>
      </c>
      <c r="AC68" s="57">
        <f t="shared" si="8"/>
        <v>0</v>
      </c>
      <c r="AD68" s="57">
        <f t="shared" si="9"/>
        <v>0</v>
      </c>
      <c r="AE68" s="57" t="str">
        <f t="shared" si="10"/>
        <v>Khá</v>
      </c>
      <c r="AF68" s="57" t="str">
        <f t="shared" si="11"/>
        <v>Trung bình</v>
      </c>
      <c r="AG68" s="57">
        <f t="shared" si="12"/>
        <v>1</v>
      </c>
      <c r="AH68" s="57">
        <f t="shared" si="13"/>
        <v>0</v>
      </c>
      <c r="AI68" s="58">
        <f t="shared" si="14"/>
        <v>0</v>
      </c>
      <c r="AJ68" s="58"/>
      <c r="AK68" s="47">
        <f t="shared" si="15"/>
        <v>0</v>
      </c>
      <c r="AL68" s="47">
        <f t="shared" si="16"/>
        <v>0</v>
      </c>
      <c r="AM68" s="47">
        <f t="shared" si="17"/>
        <v>0</v>
      </c>
      <c r="AN68" s="47"/>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row>
    <row r="69" spans="1:95" s="7" customFormat="1" ht="112.5">
      <c r="A69" s="28">
        <v>76</v>
      </c>
      <c r="B69" s="21">
        <v>65</v>
      </c>
      <c r="C69" s="21" t="s">
        <v>356</v>
      </c>
      <c r="D69" s="21" t="s">
        <v>11</v>
      </c>
      <c r="E69" s="21" t="s">
        <v>357</v>
      </c>
      <c r="F69" s="21">
        <v>2016</v>
      </c>
      <c r="G69" s="35">
        <v>2000000</v>
      </c>
      <c r="H69" s="36" t="s">
        <v>80</v>
      </c>
      <c r="I69" s="24"/>
      <c r="J69" s="25">
        <v>70</v>
      </c>
      <c r="K69" s="36" t="s">
        <v>90</v>
      </c>
      <c r="L69" s="24" t="s">
        <v>358</v>
      </c>
      <c r="M69" s="21">
        <v>70</v>
      </c>
      <c r="N69" s="36"/>
      <c r="O69" s="21"/>
      <c r="P69" s="21"/>
      <c r="Q69" s="38" t="s">
        <v>358</v>
      </c>
      <c r="R69" s="56">
        <f t="shared" si="2"/>
        <v>70</v>
      </c>
      <c r="S69" s="56" t="str">
        <f aca="true" t="shared" si="18" ref="S69:S132">IF(R69&lt;50,"Không đạt",IF(AND(R69&gt;=50,R69&lt;70),"Trung bình",IF(AND(R69&gt;=70,R69&lt;80),"Khá",IF(AND(R69&gt;=80,R69&lt;90),"Tốt","Xuất sắc"))))</f>
        <v>Khá</v>
      </c>
      <c r="T69" s="21" t="s">
        <v>120</v>
      </c>
      <c r="U69" s="21" t="s">
        <v>121</v>
      </c>
      <c r="V69" s="24"/>
      <c r="W69" s="16">
        <f t="shared" si="3"/>
        <v>0</v>
      </c>
      <c r="X69" s="16"/>
      <c r="Y69" s="57">
        <f t="shared" si="4"/>
        <v>0</v>
      </c>
      <c r="Z69" s="57">
        <f t="shared" si="5"/>
        <v>0</v>
      </c>
      <c r="AA69" s="57">
        <f t="shared" si="6"/>
        <v>0</v>
      </c>
      <c r="AB69" s="57">
        <f t="shared" si="7"/>
        <v>1</v>
      </c>
      <c r="AC69" s="57">
        <f t="shared" si="8"/>
        <v>0</v>
      </c>
      <c r="AD69" s="57">
        <f t="shared" si="9"/>
        <v>0</v>
      </c>
      <c r="AE69" s="57" t="str">
        <f t="shared" si="10"/>
        <v>Khá</v>
      </c>
      <c r="AF69" s="57" t="str">
        <f t="shared" si="11"/>
        <v>Khá</v>
      </c>
      <c r="AG69" s="57">
        <f t="shared" si="12"/>
        <v>0</v>
      </c>
      <c r="AH69" s="57">
        <f t="shared" si="13"/>
        <v>0</v>
      </c>
      <c r="AI69" s="58">
        <f t="shared" si="14"/>
        <v>0</v>
      </c>
      <c r="AJ69" s="58"/>
      <c r="AK69" s="47">
        <f t="shared" si="15"/>
        <v>0</v>
      </c>
      <c r="AL69" s="47">
        <f t="shared" si="16"/>
        <v>0</v>
      </c>
      <c r="AM69" s="47">
        <f t="shared" si="17"/>
        <v>0</v>
      </c>
      <c r="AN69" s="47"/>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row>
    <row r="70" spans="1:95" s="7" customFormat="1" ht="213.75">
      <c r="A70" s="28">
        <v>78</v>
      </c>
      <c r="B70" s="21">
        <v>66</v>
      </c>
      <c r="C70" s="21" t="s">
        <v>359</v>
      </c>
      <c r="D70" s="21" t="s">
        <v>68</v>
      </c>
      <c r="E70" s="21" t="s">
        <v>360</v>
      </c>
      <c r="F70" s="21">
        <v>2016</v>
      </c>
      <c r="G70" s="35">
        <v>2000000</v>
      </c>
      <c r="H70" s="36" t="s">
        <v>95</v>
      </c>
      <c r="I70" s="24" t="s">
        <v>739</v>
      </c>
      <c r="J70" s="25">
        <v>78</v>
      </c>
      <c r="K70" s="36" t="s">
        <v>83</v>
      </c>
      <c r="L70" s="24" t="s">
        <v>361</v>
      </c>
      <c r="M70" s="21">
        <v>74</v>
      </c>
      <c r="N70" s="36"/>
      <c r="O70" s="21"/>
      <c r="P70" s="21"/>
      <c r="Q70" s="24" t="s">
        <v>691</v>
      </c>
      <c r="R70" s="56">
        <f aca="true" t="shared" si="19" ref="R70:R133">IF(P70&gt;0,ROUND((J70+M70+P70)/3,1),ROUND((J70+M70)/2,1))</f>
        <v>76</v>
      </c>
      <c r="S70" s="56" t="str">
        <f t="shared" si="18"/>
        <v>Khá</v>
      </c>
      <c r="T70" s="21"/>
      <c r="U70" s="21"/>
      <c r="V70" s="24"/>
      <c r="W70" s="16">
        <f aca="true" t="shared" si="20" ref="W70:W133">ABS(M70-J70)</f>
        <v>4</v>
      </c>
      <c r="X70" s="16"/>
      <c r="Y70" s="57">
        <f aca="true" t="shared" si="21" ref="Y70:Y133">IF(AND(OR(J70&lt;50,M70&lt;50),R70&gt;=50),1,0)</f>
        <v>0</v>
      </c>
      <c r="Z70" s="57">
        <f aca="true" t="shared" si="22" ref="Z70:Z133">IF(AND(J70&lt;50,M70&lt;50),1,0)</f>
        <v>0</v>
      </c>
      <c r="AA70" s="57">
        <f aca="true" t="shared" si="23" ref="AA70:AA133">IF(OR(AND(AND(70&lt;J70,J70&gt;=50),AND(50&lt;=M70,M70&lt;70)),AND(AND(50&lt;=J70,J70&lt;70),AND(70&gt;M70,M70&gt;=50))),1,0)</f>
        <v>0</v>
      </c>
      <c r="AB70" s="57">
        <f aca="true" t="shared" si="24" ref="AB70:AB133">IF(OR(AND(AND(80&lt;J70,J70&gt;=70),AND(70&lt;=M70,M70&lt;80)),AND(AND(70&lt;=J70,J70&lt;80),AND(80&gt;M70,M70&gt;=70))),1,0)</f>
        <v>1</v>
      </c>
      <c r="AC70" s="57">
        <f aca="true" t="shared" si="25" ref="AC70:AC133">IF(OR(AND(AND(90&lt;J70,J70&gt;=80),AND(80&lt;=M70,M70&lt;90)),AND(AND(80&lt;=J70,J70&lt;90),AND(90&gt;M70,M70&gt;=80))),1,0)</f>
        <v>0</v>
      </c>
      <c r="AD70" s="57">
        <f aca="true" t="shared" si="26" ref="AD70:AD133">IF(AND(J70&gt;=90,M70&gt;=90),1,0)</f>
        <v>0</v>
      </c>
      <c r="AE70" s="57" t="str">
        <f aca="true" t="shared" si="27" ref="AE70:AE133">IF(J70&lt;50,"Không đạt",IF(AND(J70&gt;=50,J70&lt;70),"Trung bình",IF(AND(J70&gt;=70,J70&lt;80),"Khá",IF(AND(J70&gt;=80,J70&lt;90),"Tốt","Xuất sắc"))))</f>
        <v>Khá</v>
      </c>
      <c r="AF70" s="57" t="str">
        <f aca="true" t="shared" si="28" ref="AF70:AF133">IF(M70&lt;50,"Không đạt",IF(AND(M70&gt;=50,M70&lt;70),"Trung bình",IF(AND(M70&gt;=70,M70&lt;80),"Khá",IF(AND(M70&gt;=80,M70&lt;90),"Tốt","Xuất sắc"))))</f>
        <v>Khá</v>
      </c>
      <c r="AG70" s="57">
        <f aca="true" t="shared" si="29" ref="AG70:AG133">IF(OR(AND(AE70="Khá",AF70="Trung bình"),AND(AE70="Trung bình",AF70="Khá")),1,0)</f>
        <v>0</v>
      </c>
      <c r="AH70" s="57">
        <f aca="true" t="shared" si="30" ref="AH70:AH133">IF(OR(AND(AE70="Tốt",AF70="Trung bình"),AND(AE70="Trung bình",AF70="Tốt")),1,0)</f>
        <v>0</v>
      </c>
      <c r="AI70" s="58">
        <f aca="true" t="shared" si="31" ref="AI70:AI133">IF(OR(AND(AE70="Xuất sắc",AF70="Trung bình"),AND(AE70="Trung bình",AF70="Xuất sắc")),1,0)</f>
        <v>0</v>
      </c>
      <c r="AJ70" s="58"/>
      <c r="AK70" s="47">
        <f aca="true" t="shared" si="32" ref="AK70:AK133">IF(OR(AND(AE70="Khá",AI70="Trung bình"),AND(AE70="Trung bình",AI70="Khá")),1,0)</f>
        <v>0</v>
      </c>
      <c r="AL70" s="47">
        <f aca="true" t="shared" si="33" ref="AL70:AL133">IF(OR(AND(AI70="Khá",OR(AJ70="Trung bình",AJ70="Không đạt")),AND(OR(AI70="Trung bình",AI70="Không đạt"),AJ70="Khá")),1,0)</f>
        <v>0</v>
      </c>
      <c r="AM70" s="47">
        <f aca="true" t="shared" si="34" ref="AM70:AM133">IF(OR(AND(AE70="Không đạt",AF70="Trung bình"),AND(AE70="Trung bình",AF70="Không đạt")),1,0)</f>
        <v>0</v>
      </c>
      <c r="AN70" s="47"/>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row>
    <row r="71" spans="1:95" s="7" customFormat="1" ht="180">
      <c r="A71" s="28">
        <v>79</v>
      </c>
      <c r="B71" s="21">
        <v>67</v>
      </c>
      <c r="C71" s="21" t="s">
        <v>362</v>
      </c>
      <c r="D71" s="21" t="s">
        <v>68</v>
      </c>
      <c r="E71" s="21" t="s">
        <v>764</v>
      </c>
      <c r="F71" s="21">
        <v>2016</v>
      </c>
      <c r="G71" s="35">
        <v>2000000</v>
      </c>
      <c r="H71" s="36" t="s">
        <v>85</v>
      </c>
      <c r="I71" s="24" t="s">
        <v>363</v>
      </c>
      <c r="J71" s="25">
        <v>75</v>
      </c>
      <c r="K71" s="36" t="s">
        <v>91</v>
      </c>
      <c r="L71" s="24" t="s">
        <v>364</v>
      </c>
      <c r="M71" s="21">
        <v>80</v>
      </c>
      <c r="N71" s="36"/>
      <c r="O71" s="21"/>
      <c r="P71" s="21"/>
      <c r="Q71" s="38" t="s">
        <v>364</v>
      </c>
      <c r="R71" s="56">
        <f t="shared" si="19"/>
        <v>77.5</v>
      </c>
      <c r="S71" s="56" t="str">
        <f t="shared" si="18"/>
        <v>Khá</v>
      </c>
      <c r="T71" s="21"/>
      <c r="U71" s="21"/>
      <c r="V71" s="24"/>
      <c r="W71" s="16">
        <f t="shared" si="20"/>
        <v>5</v>
      </c>
      <c r="X71" s="16"/>
      <c r="Y71" s="57">
        <f t="shared" si="21"/>
        <v>0</v>
      </c>
      <c r="Z71" s="57">
        <f t="shared" si="22"/>
        <v>0</v>
      </c>
      <c r="AA71" s="57">
        <f t="shared" si="23"/>
        <v>0</v>
      </c>
      <c r="AB71" s="57">
        <f t="shared" si="24"/>
        <v>0</v>
      </c>
      <c r="AC71" s="57">
        <f t="shared" si="25"/>
        <v>0</v>
      </c>
      <c r="AD71" s="57">
        <f t="shared" si="26"/>
        <v>0</v>
      </c>
      <c r="AE71" s="57" t="str">
        <f t="shared" si="27"/>
        <v>Khá</v>
      </c>
      <c r="AF71" s="57" t="str">
        <f t="shared" si="28"/>
        <v>Tốt</v>
      </c>
      <c r="AG71" s="57">
        <f t="shared" si="29"/>
        <v>0</v>
      </c>
      <c r="AH71" s="57">
        <f t="shared" si="30"/>
        <v>0</v>
      </c>
      <c r="AI71" s="58">
        <f t="shared" si="31"/>
        <v>0</v>
      </c>
      <c r="AJ71" s="58"/>
      <c r="AK71" s="47">
        <f t="shared" si="32"/>
        <v>0</v>
      </c>
      <c r="AL71" s="47">
        <f t="shared" si="33"/>
        <v>0</v>
      </c>
      <c r="AM71" s="47">
        <f t="shared" si="34"/>
        <v>0</v>
      </c>
      <c r="AN71" s="47"/>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row>
    <row r="72" spans="1:95" s="7" customFormat="1" ht="409.5">
      <c r="A72" s="28">
        <v>80</v>
      </c>
      <c r="B72" s="21">
        <v>68</v>
      </c>
      <c r="C72" s="21" t="s">
        <v>365</v>
      </c>
      <c r="D72" s="21" t="s">
        <v>68</v>
      </c>
      <c r="E72" s="21" t="s">
        <v>366</v>
      </c>
      <c r="F72" s="21">
        <v>2016</v>
      </c>
      <c r="G72" s="35">
        <v>2000000</v>
      </c>
      <c r="H72" s="36" t="s">
        <v>91</v>
      </c>
      <c r="I72" s="24" t="s">
        <v>367</v>
      </c>
      <c r="J72" s="25">
        <v>82</v>
      </c>
      <c r="K72" s="36" t="s">
        <v>81</v>
      </c>
      <c r="L72" s="24" t="s">
        <v>368</v>
      </c>
      <c r="M72" s="21">
        <v>70</v>
      </c>
      <c r="N72" s="36"/>
      <c r="O72" s="21"/>
      <c r="P72" s="21"/>
      <c r="Q72" s="38" t="s">
        <v>368</v>
      </c>
      <c r="R72" s="56">
        <f t="shared" si="19"/>
        <v>76</v>
      </c>
      <c r="S72" s="56" t="str">
        <f t="shared" si="18"/>
        <v>Khá</v>
      </c>
      <c r="T72" s="21"/>
      <c r="U72" s="37" t="s">
        <v>121</v>
      </c>
      <c r="V72" s="24"/>
      <c r="W72" s="16">
        <f t="shared" si="20"/>
        <v>12</v>
      </c>
      <c r="X72" s="16"/>
      <c r="Y72" s="57">
        <f t="shared" si="21"/>
        <v>0</v>
      </c>
      <c r="Z72" s="57">
        <f t="shared" si="22"/>
        <v>0</v>
      </c>
      <c r="AA72" s="57">
        <f t="shared" si="23"/>
        <v>0</v>
      </c>
      <c r="AB72" s="57">
        <f t="shared" si="24"/>
        <v>1</v>
      </c>
      <c r="AC72" s="57">
        <f t="shared" si="25"/>
        <v>0</v>
      </c>
      <c r="AD72" s="57">
        <f t="shared" si="26"/>
        <v>0</v>
      </c>
      <c r="AE72" s="57" t="str">
        <f t="shared" si="27"/>
        <v>Tốt</v>
      </c>
      <c r="AF72" s="57" t="str">
        <f t="shared" si="28"/>
        <v>Khá</v>
      </c>
      <c r="AG72" s="57">
        <f t="shared" si="29"/>
        <v>0</v>
      </c>
      <c r="AH72" s="57">
        <f t="shared" si="30"/>
        <v>0</v>
      </c>
      <c r="AI72" s="58">
        <f t="shared" si="31"/>
        <v>0</v>
      </c>
      <c r="AJ72" s="58"/>
      <c r="AK72" s="47">
        <f t="shared" si="32"/>
        <v>0</v>
      </c>
      <c r="AL72" s="47">
        <f t="shared" si="33"/>
        <v>0</v>
      </c>
      <c r="AM72" s="47">
        <f t="shared" si="34"/>
        <v>0</v>
      </c>
      <c r="AN72" s="47"/>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row>
    <row r="73" spans="1:95" s="7" customFormat="1" ht="409.5">
      <c r="A73" s="28">
        <v>82</v>
      </c>
      <c r="B73" s="21">
        <v>69</v>
      </c>
      <c r="C73" s="21" t="s">
        <v>369</v>
      </c>
      <c r="D73" s="21" t="s">
        <v>67</v>
      </c>
      <c r="E73" s="21" t="s">
        <v>370</v>
      </c>
      <c r="F73" s="21">
        <v>2016</v>
      </c>
      <c r="G73" s="35">
        <v>2000000</v>
      </c>
      <c r="H73" s="36" t="s">
        <v>169</v>
      </c>
      <c r="I73" s="24"/>
      <c r="J73" s="25">
        <v>74</v>
      </c>
      <c r="K73" s="36" t="s">
        <v>81</v>
      </c>
      <c r="L73" s="24" t="s">
        <v>371</v>
      </c>
      <c r="M73" s="21">
        <v>67</v>
      </c>
      <c r="N73" s="36"/>
      <c r="O73" s="21"/>
      <c r="P73" s="21"/>
      <c r="Q73" s="38" t="s">
        <v>371</v>
      </c>
      <c r="R73" s="56">
        <f t="shared" si="19"/>
        <v>70.5</v>
      </c>
      <c r="S73" s="56" t="str">
        <f t="shared" si="18"/>
        <v>Khá</v>
      </c>
      <c r="T73" s="21"/>
      <c r="U73" s="21"/>
      <c r="V73" s="24"/>
      <c r="W73" s="16">
        <f t="shared" si="20"/>
        <v>7</v>
      </c>
      <c r="X73" s="16"/>
      <c r="Y73" s="57">
        <f t="shared" si="21"/>
        <v>0</v>
      </c>
      <c r="Z73" s="57">
        <f t="shared" si="22"/>
        <v>0</v>
      </c>
      <c r="AA73" s="57">
        <f t="shared" si="23"/>
        <v>1</v>
      </c>
      <c r="AB73" s="57">
        <f t="shared" si="24"/>
        <v>0</v>
      </c>
      <c r="AC73" s="57">
        <f t="shared" si="25"/>
        <v>0</v>
      </c>
      <c r="AD73" s="57">
        <f t="shared" si="26"/>
        <v>0</v>
      </c>
      <c r="AE73" s="57" t="str">
        <f t="shared" si="27"/>
        <v>Khá</v>
      </c>
      <c r="AF73" s="57" t="str">
        <f t="shared" si="28"/>
        <v>Trung bình</v>
      </c>
      <c r="AG73" s="57">
        <f t="shared" si="29"/>
        <v>1</v>
      </c>
      <c r="AH73" s="57">
        <f t="shared" si="30"/>
        <v>0</v>
      </c>
      <c r="AI73" s="58">
        <f t="shared" si="31"/>
        <v>0</v>
      </c>
      <c r="AJ73" s="58"/>
      <c r="AK73" s="47">
        <f t="shared" si="32"/>
        <v>0</v>
      </c>
      <c r="AL73" s="47">
        <f t="shared" si="33"/>
        <v>0</v>
      </c>
      <c r="AM73" s="47">
        <f t="shared" si="34"/>
        <v>0</v>
      </c>
      <c r="AN73" s="47"/>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row>
    <row r="74" spans="1:95" s="7" customFormat="1" ht="123.75">
      <c r="A74" s="28">
        <v>83</v>
      </c>
      <c r="B74" s="21">
        <v>70</v>
      </c>
      <c r="C74" s="21" t="s">
        <v>372</v>
      </c>
      <c r="D74" s="21" t="s">
        <v>67</v>
      </c>
      <c r="E74" s="21" t="s">
        <v>373</v>
      </c>
      <c r="F74" s="21">
        <v>2016</v>
      </c>
      <c r="G74" s="35">
        <v>2000000</v>
      </c>
      <c r="H74" s="36" t="s">
        <v>86</v>
      </c>
      <c r="I74" s="24"/>
      <c r="J74" s="25">
        <v>72</v>
      </c>
      <c r="K74" s="36" t="s">
        <v>84</v>
      </c>
      <c r="L74" s="24" t="s">
        <v>374</v>
      </c>
      <c r="M74" s="21">
        <v>61</v>
      </c>
      <c r="N74" s="36"/>
      <c r="O74" s="21"/>
      <c r="P74" s="21"/>
      <c r="Q74" s="38" t="s">
        <v>692</v>
      </c>
      <c r="R74" s="56">
        <f t="shared" si="19"/>
        <v>66.5</v>
      </c>
      <c r="S74" s="56" t="str">
        <f t="shared" si="18"/>
        <v>Trung bình</v>
      </c>
      <c r="T74" s="21"/>
      <c r="U74" s="21"/>
      <c r="V74" s="24"/>
      <c r="W74" s="16">
        <f t="shared" si="20"/>
        <v>11</v>
      </c>
      <c r="X74" s="16"/>
      <c r="Y74" s="57">
        <f t="shared" si="21"/>
        <v>0</v>
      </c>
      <c r="Z74" s="57">
        <f t="shared" si="22"/>
        <v>0</v>
      </c>
      <c r="AA74" s="57">
        <f t="shared" si="23"/>
        <v>1</v>
      </c>
      <c r="AB74" s="57">
        <f t="shared" si="24"/>
        <v>0</v>
      </c>
      <c r="AC74" s="57">
        <f t="shared" si="25"/>
        <v>0</v>
      </c>
      <c r="AD74" s="57">
        <f t="shared" si="26"/>
        <v>0</v>
      </c>
      <c r="AE74" s="57" t="str">
        <f t="shared" si="27"/>
        <v>Khá</v>
      </c>
      <c r="AF74" s="57" t="str">
        <f t="shared" si="28"/>
        <v>Trung bình</v>
      </c>
      <c r="AG74" s="57">
        <f t="shared" si="29"/>
        <v>1</v>
      </c>
      <c r="AH74" s="57">
        <f t="shared" si="30"/>
        <v>0</v>
      </c>
      <c r="AI74" s="58">
        <f t="shared" si="31"/>
        <v>0</v>
      </c>
      <c r="AJ74" s="58"/>
      <c r="AK74" s="47">
        <f t="shared" si="32"/>
        <v>0</v>
      </c>
      <c r="AL74" s="47">
        <f t="shared" si="33"/>
        <v>0</v>
      </c>
      <c r="AM74" s="47">
        <f t="shared" si="34"/>
        <v>0</v>
      </c>
      <c r="AN74" s="47"/>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row>
    <row r="75" spans="1:95" s="7" customFormat="1" ht="409.5">
      <c r="A75" s="28">
        <v>84</v>
      </c>
      <c r="B75" s="21">
        <v>71</v>
      </c>
      <c r="C75" s="21" t="s">
        <v>375</v>
      </c>
      <c r="D75" s="21" t="s">
        <v>67</v>
      </c>
      <c r="E75" s="21" t="s">
        <v>376</v>
      </c>
      <c r="F75" s="21">
        <v>2016</v>
      </c>
      <c r="G75" s="35">
        <v>2000000</v>
      </c>
      <c r="H75" s="36" t="s">
        <v>89</v>
      </c>
      <c r="I75" s="24" t="s">
        <v>377</v>
      </c>
      <c r="J75" s="25">
        <v>67</v>
      </c>
      <c r="K75" s="36" t="s">
        <v>82</v>
      </c>
      <c r="L75" s="24" t="s">
        <v>378</v>
      </c>
      <c r="M75" s="21">
        <v>59</v>
      </c>
      <c r="N75" s="36"/>
      <c r="O75" s="21"/>
      <c r="P75" s="21"/>
      <c r="Q75" s="38" t="s">
        <v>693</v>
      </c>
      <c r="R75" s="56">
        <f t="shared" si="19"/>
        <v>63</v>
      </c>
      <c r="S75" s="56" t="str">
        <f t="shared" si="18"/>
        <v>Trung bình</v>
      </c>
      <c r="T75" s="37" t="s">
        <v>120</v>
      </c>
      <c r="U75" s="37" t="s">
        <v>121</v>
      </c>
      <c r="V75" s="24"/>
      <c r="W75" s="16">
        <f t="shared" si="20"/>
        <v>8</v>
      </c>
      <c r="X75" s="16"/>
      <c r="Y75" s="57">
        <f t="shared" si="21"/>
        <v>0</v>
      </c>
      <c r="Z75" s="57">
        <f t="shared" si="22"/>
        <v>0</v>
      </c>
      <c r="AA75" s="57">
        <f t="shared" si="23"/>
        <v>1</v>
      </c>
      <c r="AB75" s="57">
        <f t="shared" si="24"/>
        <v>0</v>
      </c>
      <c r="AC75" s="57">
        <f t="shared" si="25"/>
        <v>0</v>
      </c>
      <c r="AD75" s="57">
        <f t="shared" si="26"/>
        <v>0</v>
      </c>
      <c r="AE75" s="57" t="str">
        <f t="shared" si="27"/>
        <v>Trung bình</v>
      </c>
      <c r="AF75" s="57" t="str">
        <f t="shared" si="28"/>
        <v>Trung bình</v>
      </c>
      <c r="AG75" s="57">
        <f t="shared" si="29"/>
        <v>0</v>
      </c>
      <c r="AH75" s="57">
        <f t="shared" si="30"/>
        <v>0</v>
      </c>
      <c r="AI75" s="58">
        <f t="shared" si="31"/>
        <v>0</v>
      </c>
      <c r="AJ75" s="58"/>
      <c r="AK75" s="47">
        <f t="shared" si="32"/>
        <v>0</v>
      </c>
      <c r="AL75" s="47">
        <f t="shared" si="33"/>
        <v>0</v>
      </c>
      <c r="AM75" s="47">
        <f t="shared" si="34"/>
        <v>0</v>
      </c>
      <c r="AN75" s="47"/>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row>
    <row r="76" spans="1:95" s="7" customFormat="1" ht="202.5">
      <c r="A76" s="28">
        <v>85</v>
      </c>
      <c r="B76" s="21">
        <v>72</v>
      </c>
      <c r="C76" s="23" t="s">
        <v>379</v>
      </c>
      <c r="D76" s="21" t="s">
        <v>67</v>
      </c>
      <c r="E76" s="21" t="s">
        <v>380</v>
      </c>
      <c r="F76" s="21">
        <v>2016</v>
      </c>
      <c r="G76" s="35">
        <v>2000000</v>
      </c>
      <c r="H76" s="36" t="s">
        <v>94</v>
      </c>
      <c r="I76" s="24" t="s">
        <v>381</v>
      </c>
      <c r="J76" s="25">
        <v>69</v>
      </c>
      <c r="K76" s="36" t="s">
        <v>180</v>
      </c>
      <c r="L76" s="24" t="s">
        <v>382</v>
      </c>
      <c r="M76" s="21">
        <v>55</v>
      </c>
      <c r="N76" s="36"/>
      <c r="O76" s="21"/>
      <c r="P76" s="21"/>
      <c r="Q76" s="24" t="s">
        <v>694</v>
      </c>
      <c r="R76" s="56">
        <f t="shared" si="19"/>
        <v>62</v>
      </c>
      <c r="S76" s="56" t="str">
        <f t="shared" si="18"/>
        <v>Trung bình</v>
      </c>
      <c r="T76" s="37" t="s">
        <v>120</v>
      </c>
      <c r="U76" s="37" t="s">
        <v>121</v>
      </c>
      <c r="V76" s="24"/>
      <c r="W76" s="16">
        <f t="shared" si="20"/>
        <v>14</v>
      </c>
      <c r="X76" s="16"/>
      <c r="Y76" s="57">
        <f t="shared" si="21"/>
        <v>0</v>
      </c>
      <c r="Z76" s="57">
        <f t="shared" si="22"/>
        <v>0</v>
      </c>
      <c r="AA76" s="57">
        <f t="shared" si="23"/>
        <v>1</v>
      </c>
      <c r="AB76" s="57">
        <f t="shared" si="24"/>
        <v>0</v>
      </c>
      <c r="AC76" s="57">
        <f t="shared" si="25"/>
        <v>0</v>
      </c>
      <c r="AD76" s="57">
        <f t="shared" si="26"/>
        <v>0</v>
      </c>
      <c r="AE76" s="57" t="str">
        <f t="shared" si="27"/>
        <v>Trung bình</v>
      </c>
      <c r="AF76" s="57" t="str">
        <f t="shared" si="28"/>
        <v>Trung bình</v>
      </c>
      <c r="AG76" s="57">
        <f t="shared" si="29"/>
        <v>0</v>
      </c>
      <c r="AH76" s="57">
        <f t="shared" si="30"/>
        <v>0</v>
      </c>
      <c r="AI76" s="58">
        <f t="shared" si="31"/>
        <v>0</v>
      </c>
      <c r="AJ76" s="58"/>
      <c r="AK76" s="47">
        <f t="shared" si="32"/>
        <v>0</v>
      </c>
      <c r="AL76" s="47">
        <f t="shared" si="33"/>
        <v>0</v>
      </c>
      <c r="AM76" s="47">
        <f t="shared" si="34"/>
        <v>0</v>
      </c>
      <c r="AN76" s="47"/>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row>
    <row r="77" spans="1:95" s="7" customFormat="1" ht="146.25">
      <c r="A77" s="28">
        <v>86</v>
      </c>
      <c r="B77" s="21">
        <v>73</v>
      </c>
      <c r="C77" s="21" t="s">
        <v>383</v>
      </c>
      <c r="D77" s="21" t="s">
        <v>67</v>
      </c>
      <c r="E77" s="21" t="s">
        <v>765</v>
      </c>
      <c r="F77" s="21">
        <v>2016</v>
      </c>
      <c r="G77" s="35">
        <v>2000000</v>
      </c>
      <c r="H77" s="36" t="s">
        <v>104</v>
      </c>
      <c r="I77" s="24" t="s">
        <v>384</v>
      </c>
      <c r="J77" s="25">
        <v>81</v>
      </c>
      <c r="K77" s="36" t="s">
        <v>169</v>
      </c>
      <c r="L77" s="24"/>
      <c r="M77" s="21">
        <v>72</v>
      </c>
      <c r="N77" s="36"/>
      <c r="O77" s="21"/>
      <c r="P77" s="21"/>
      <c r="Q77" s="38"/>
      <c r="R77" s="56">
        <f t="shared" si="19"/>
        <v>76.5</v>
      </c>
      <c r="S77" s="56" t="str">
        <f t="shared" si="18"/>
        <v>Khá</v>
      </c>
      <c r="T77" s="37" t="s">
        <v>120</v>
      </c>
      <c r="U77" s="37" t="s">
        <v>121</v>
      </c>
      <c r="V77" s="24"/>
      <c r="W77" s="16">
        <f t="shared" si="20"/>
        <v>9</v>
      </c>
      <c r="X77" s="16"/>
      <c r="Y77" s="57">
        <f t="shared" si="21"/>
        <v>0</v>
      </c>
      <c r="Z77" s="57">
        <f t="shared" si="22"/>
        <v>0</v>
      </c>
      <c r="AA77" s="57">
        <f t="shared" si="23"/>
        <v>0</v>
      </c>
      <c r="AB77" s="57">
        <f t="shared" si="24"/>
        <v>1</v>
      </c>
      <c r="AC77" s="57">
        <f t="shared" si="25"/>
        <v>0</v>
      </c>
      <c r="AD77" s="57">
        <f t="shared" si="26"/>
        <v>0</v>
      </c>
      <c r="AE77" s="57" t="str">
        <f t="shared" si="27"/>
        <v>Tốt</v>
      </c>
      <c r="AF77" s="57" t="str">
        <f t="shared" si="28"/>
        <v>Khá</v>
      </c>
      <c r="AG77" s="57">
        <f t="shared" si="29"/>
        <v>0</v>
      </c>
      <c r="AH77" s="57">
        <f t="shared" si="30"/>
        <v>0</v>
      </c>
      <c r="AI77" s="58">
        <f t="shared" si="31"/>
        <v>0</v>
      </c>
      <c r="AJ77" s="58"/>
      <c r="AK77" s="47">
        <f t="shared" si="32"/>
        <v>0</v>
      </c>
      <c r="AL77" s="47">
        <f t="shared" si="33"/>
        <v>0</v>
      </c>
      <c r="AM77" s="47">
        <f t="shared" si="34"/>
        <v>0</v>
      </c>
      <c r="AN77" s="47"/>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row>
    <row r="78" spans="1:95" s="7" customFormat="1" ht="409.5">
      <c r="A78" s="28">
        <v>87</v>
      </c>
      <c r="B78" s="21">
        <v>74</v>
      </c>
      <c r="C78" s="21" t="s">
        <v>385</v>
      </c>
      <c r="D78" s="21" t="s">
        <v>67</v>
      </c>
      <c r="E78" s="21" t="s">
        <v>386</v>
      </c>
      <c r="F78" s="21">
        <v>2016</v>
      </c>
      <c r="G78" s="35">
        <v>2000000</v>
      </c>
      <c r="H78" s="36" t="s">
        <v>222</v>
      </c>
      <c r="I78" s="24" t="s">
        <v>387</v>
      </c>
      <c r="J78" s="25">
        <v>74</v>
      </c>
      <c r="K78" s="36" t="s">
        <v>81</v>
      </c>
      <c r="L78" s="24" t="s">
        <v>388</v>
      </c>
      <c r="M78" s="21">
        <v>71</v>
      </c>
      <c r="N78" s="36"/>
      <c r="O78" s="21"/>
      <c r="P78" s="21"/>
      <c r="Q78" s="24" t="s">
        <v>388</v>
      </c>
      <c r="R78" s="56">
        <f t="shared" si="19"/>
        <v>72.5</v>
      </c>
      <c r="S78" s="56" t="str">
        <f t="shared" si="18"/>
        <v>Khá</v>
      </c>
      <c r="T78" s="37" t="s">
        <v>120</v>
      </c>
      <c r="U78" s="37" t="s">
        <v>121</v>
      </c>
      <c r="V78" s="24"/>
      <c r="W78" s="16">
        <f t="shared" si="20"/>
        <v>3</v>
      </c>
      <c r="X78" s="16"/>
      <c r="Y78" s="57">
        <f t="shared" si="21"/>
        <v>0</v>
      </c>
      <c r="Z78" s="57">
        <f t="shared" si="22"/>
        <v>0</v>
      </c>
      <c r="AA78" s="57">
        <f t="shared" si="23"/>
        <v>0</v>
      </c>
      <c r="AB78" s="57">
        <f t="shared" si="24"/>
        <v>1</v>
      </c>
      <c r="AC78" s="57">
        <f t="shared" si="25"/>
        <v>0</v>
      </c>
      <c r="AD78" s="57">
        <f t="shared" si="26"/>
        <v>0</v>
      </c>
      <c r="AE78" s="57" t="str">
        <f t="shared" si="27"/>
        <v>Khá</v>
      </c>
      <c r="AF78" s="57" t="str">
        <f t="shared" si="28"/>
        <v>Khá</v>
      </c>
      <c r="AG78" s="57">
        <f t="shared" si="29"/>
        <v>0</v>
      </c>
      <c r="AH78" s="57">
        <f t="shared" si="30"/>
        <v>0</v>
      </c>
      <c r="AI78" s="58">
        <f t="shared" si="31"/>
        <v>0</v>
      </c>
      <c r="AJ78" s="58"/>
      <c r="AK78" s="47">
        <f t="shared" si="32"/>
        <v>0</v>
      </c>
      <c r="AL78" s="47">
        <f t="shared" si="33"/>
        <v>0</v>
      </c>
      <c r="AM78" s="47">
        <f t="shared" si="34"/>
        <v>0</v>
      </c>
      <c r="AN78" s="47"/>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row>
    <row r="79" spans="1:95" s="7" customFormat="1" ht="191.25">
      <c r="A79" s="28">
        <v>88</v>
      </c>
      <c r="B79" s="21">
        <v>75</v>
      </c>
      <c r="C79" s="21" t="s">
        <v>389</v>
      </c>
      <c r="D79" s="21" t="s">
        <v>67</v>
      </c>
      <c r="E79" s="21" t="s">
        <v>390</v>
      </c>
      <c r="F79" s="21">
        <v>2016</v>
      </c>
      <c r="G79" s="35">
        <v>2000000</v>
      </c>
      <c r="H79" s="36" t="s">
        <v>222</v>
      </c>
      <c r="I79" s="24" t="s">
        <v>391</v>
      </c>
      <c r="J79" s="25">
        <v>74</v>
      </c>
      <c r="K79" s="36" t="s">
        <v>90</v>
      </c>
      <c r="L79" s="24" t="s">
        <v>392</v>
      </c>
      <c r="M79" s="21">
        <v>76</v>
      </c>
      <c r="N79" s="36"/>
      <c r="O79" s="21"/>
      <c r="P79" s="21"/>
      <c r="Q79" s="38" t="s">
        <v>391</v>
      </c>
      <c r="R79" s="56">
        <f t="shared" si="19"/>
        <v>75</v>
      </c>
      <c r="S79" s="56" t="str">
        <f t="shared" si="18"/>
        <v>Khá</v>
      </c>
      <c r="T79" s="21"/>
      <c r="U79" s="37" t="s">
        <v>121</v>
      </c>
      <c r="V79" s="24"/>
      <c r="W79" s="16">
        <f t="shared" si="20"/>
        <v>2</v>
      </c>
      <c r="X79" s="16"/>
      <c r="Y79" s="57">
        <f t="shared" si="21"/>
        <v>0</v>
      </c>
      <c r="Z79" s="57">
        <f t="shared" si="22"/>
        <v>0</v>
      </c>
      <c r="AA79" s="57">
        <f t="shared" si="23"/>
        <v>0</v>
      </c>
      <c r="AB79" s="57">
        <f t="shared" si="24"/>
        <v>1</v>
      </c>
      <c r="AC79" s="57">
        <f t="shared" si="25"/>
        <v>0</v>
      </c>
      <c r="AD79" s="57">
        <f t="shared" si="26"/>
        <v>0</v>
      </c>
      <c r="AE79" s="57" t="str">
        <f t="shared" si="27"/>
        <v>Khá</v>
      </c>
      <c r="AF79" s="57" t="str">
        <f t="shared" si="28"/>
        <v>Khá</v>
      </c>
      <c r="AG79" s="57">
        <f t="shared" si="29"/>
        <v>0</v>
      </c>
      <c r="AH79" s="57">
        <f t="shared" si="30"/>
        <v>0</v>
      </c>
      <c r="AI79" s="58">
        <f t="shared" si="31"/>
        <v>0</v>
      </c>
      <c r="AJ79" s="58"/>
      <c r="AK79" s="47">
        <f t="shared" si="32"/>
        <v>0</v>
      </c>
      <c r="AL79" s="47">
        <f t="shared" si="33"/>
        <v>0</v>
      </c>
      <c r="AM79" s="47">
        <f t="shared" si="34"/>
        <v>0</v>
      </c>
      <c r="AN79" s="47"/>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row>
    <row r="80" spans="1:95" s="7" customFormat="1" ht="180">
      <c r="A80" s="28">
        <v>89</v>
      </c>
      <c r="B80" s="21">
        <v>76</v>
      </c>
      <c r="C80" s="21" t="s">
        <v>393</v>
      </c>
      <c r="D80" s="21" t="s">
        <v>67</v>
      </c>
      <c r="E80" s="21" t="s">
        <v>766</v>
      </c>
      <c r="F80" s="21">
        <v>2016</v>
      </c>
      <c r="G80" s="35">
        <v>2000000</v>
      </c>
      <c r="H80" s="36" t="s">
        <v>94</v>
      </c>
      <c r="I80" s="24" t="s">
        <v>394</v>
      </c>
      <c r="J80" s="25">
        <v>59</v>
      </c>
      <c r="K80" s="36" t="s">
        <v>9</v>
      </c>
      <c r="L80" s="24" t="s">
        <v>695</v>
      </c>
      <c r="M80" s="21">
        <v>65</v>
      </c>
      <c r="N80" s="36"/>
      <c r="O80" s="21"/>
      <c r="P80" s="21"/>
      <c r="Q80" s="38" t="s">
        <v>695</v>
      </c>
      <c r="R80" s="56">
        <f t="shared" si="19"/>
        <v>62</v>
      </c>
      <c r="S80" s="56" t="str">
        <f t="shared" si="18"/>
        <v>Trung bình</v>
      </c>
      <c r="T80" s="21"/>
      <c r="U80" s="37" t="s">
        <v>121</v>
      </c>
      <c r="V80" s="24"/>
      <c r="W80" s="16">
        <f t="shared" si="20"/>
        <v>6</v>
      </c>
      <c r="X80" s="16"/>
      <c r="Y80" s="57">
        <f t="shared" si="21"/>
        <v>0</v>
      </c>
      <c r="Z80" s="57">
        <f t="shared" si="22"/>
        <v>0</v>
      </c>
      <c r="AA80" s="57">
        <f t="shared" si="23"/>
        <v>1</v>
      </c>
      <c r="AB80" s="57">
        <f t="shared" si="24"/>
        <v>0</v>
      </c>
      <c r="AC80" s="57">
        <f t="shared" si="25"/>
        <v>0</v>
      </c>
      <c r="AD80" s="57">
        <f t="shared" si="26"/>
        <v>0</v>
      </c>
      <c r="AE80" s="57" t="str">
        <f t="shared" si="27"/>
        <v>Trung bình</v>
      </c>
      <c r="AF80" s="57" t="str">
        <f t="shared" si="28"/>
        <v>Trung bình</v>
      </c>
      <c r="AG80" s="57">
        <f t="shared" si="29"/>
        <v>0</v>
      </c>
      <c r="AH80" s="57">
        <f t="shared" si="30"/>
        <v>0</v>
      </c>
      <c r="AI80" s="58">
        <f t="shared" si="31"/>
        <v>0</v>
      </c>
      <c r="AJ80" s="58"/>
      <c r="AK80" s="47">
        <f t="shared" si="32"/>
        <v>0</v>
      </c>
      <c r="AL80" s="47">
        <f t="shared" si="33"/>
        <v>0</v>
      </c>
      <c r="AM80" s="47">
        <f t="shared" si="34"/>
        <v>0</v>
      </c>
      <c r="AN80" s="47"/>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row>
    <row r="81" spans="1:95" s="7" customFormat="1" ht="409.5">
      <c r="A81" s="28">
        <v>90</v>
      </c>
      <c r="B81" s="21">
        <v>77</v>
      </c>
      <c r="C81" s="21" t="s">
        <v>395</v>
      </c>
      <c r="D81" s="21" t="s">
        <v>67</v>
      </c>
      <c r="E81" s="21" t="s">
        <v>396</v>
      </c>
      <c r="F81" s="21">
        <v>2016</v>
      </c>
      <c r="G81" s="35">
        <v>2000000</v>
      </c>
      <c r="H81" s="36" t="s">
        <v>80</v>
      </c>
      <c r="I81" s="24"/>
      <c r="J81" s="25">
        <v>70</v>
      </c>
      <c r="K81" s="36" t="s">
        <v>81</v>
      </c>
      <c r="L81" s="24" t="s">
        <v>397</v>
      </c>
      <c r="M81" s="21">
        <v>65</v>
      </c>
      <c r="N81" s="36"/>
      <c r="O81" s="21"/>
      <c r="P81" s="21"/>
      <c r="Q81" s="38" t="s">
        <v>397</v>
      </c>
      <c r="R81" s="56">
        <f t="shared" si="19"/>
        <v>67.5</v>
      </c>
      <c r="S81" s="56" t="str">
        <f t="shared" si="18"/>
        <v>Trung bình</v>
      </c>
      <c r="T81" s="37" t="s">
        <v>120</v>
      </c>
      <c r="U81" s="37" t="s">
        <v>121</v>
      </c>
      <c r="V81" s="24"/>
      <c r="W81" s="16">
        <f t="shared" si="20"/>
        <v>5</v>
      </c>
      <c r="X81" s="16"/>
      <c r="Y81" s="57">
        <f t="shared" si="21"/>
        <v>0</v>
      </c>
      <c r="Z81" s="57">
        <f t="shared" si="22"/>
        <v>0</v>
      </c>
      <c r="AA81" s="57">
        <f t="shared" si="23"/>
        <v>0</v>
      </c>
      <c r="AB81" s="57">
        <f t="shared" si="24"/>
        <v>0</v>
      </c>
      <c r="AC81" s="57">
        <f t="shared" si="25"/>
        <v>0</v>
      </c>
      <c r="AD81" s="57">
        <f t="shared" si="26"/>
        <v>0</v>
      </c>
      <c r="AE81" s="57" t="str">
        <f t="shared" si="27"/>
        <v>Khá</v>
      </c>
      <c r="AF81" s="57" t="str">
        <f t="shared" si="28"/>
        <v>Trung bình</v>
      </c>
      <c r="AG81" s="57">
        <f t="shared" si="29"/>
        <v>1</v>
      </c>
      <c r="AH81" s="57">
        <f t="shared" si="30"/>
        <v>0</v>
      </c>
      <c r="AI81" s="58">
        <f t="shared" si="31"/>
        <v>0</v>
      </c>
      <c r="AJ81" s="58"/>
      <c r="AK81" s="47">
        <f t="shared" si="32"/>
        <v>0</v>
      </c>
      <c r="AL81" s="47">
        <f t="shared" si="33"/>
        <v>0</v>
      </c>
      <c r="AM81" s="47">
        <f t="shared" si="34"/>
        <v>0</v>
      </c>
      <c r="AN81" s="47"/>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row>
    <row r="82" spans="1:95" s="7" customFormat="1" ht="213.75">
      <c r="A82" s="28">
        <v>91</v>
      </c>
      <c r="B82" s="21">
        <v>78</v>
      </c>
      <c r="C82" s="21" t="s">
        <v>398</v>
      </c>
      <c r="D82" s="21" t="s">
        <v>67</v>
      </c>
      <c r="E82" s="21" t="s">
        <v>399</v>
      </c>
      <c r="F82" s="21">
        <v>2016</v>
      </c>
      <c r="G82" s="35">
        <v>2000000</v>
      </c>
      <c r="H82" s="36" t="s">
        <v>83</v>
      </c>
      <c r="I82" s="24" t="s">
        <v>400</v>
      </c>
      <c r="J82" s="25">
        <v>47</v>
      </c>
      <c r="K82" s="36" t="s">
        <v>222</v>
      </c>
      <c r="L82" s="24" t="s">
        <v>401</v>
      </c>
      <c r="M82" s="21">
        <v>67</v>
      </c>
      <c r="N82" s="36"/>
      <c r="O82" s="21"/>
      <c r="P82" s="21">
        <v>58</v>
      </c>
      <c r="Q82" s="38" t="s">
        <v>696</v>
      </c>
      <c r="R82" s="56">
        <f t="shared" si="19"/>
        <v>57.3</v>
      </c>
      <c r="S82" s="56" t="str">
        <f t="shared" si="18"/>
        <v>Trung bình</v>
      </c>
      <c r="T82" s="21"/>
      <c r="U82" s="21"/>
      <c r="V82" s="24"/>
      <c r="W82" s="16">
        <f t="shared" si="20"/>
        <v>20</v>
      </c>
      <c r="X82" s="16"/>
      <c r="Y82" s="57">
        <f t="shared" si="21"/>
        <v>1</v>
      </c>
      <c r="Z82" s="57">
        <f t="shared" si="22"/>
        <v>0</v>
      </c>
      <c r="AA82" s="57">
        <f t="shared" si="23"/>
        <v>0</v>
      </c>
      <c r="AB82" s="57">
        <f t="shared" si="24"/>
        <v>0</v>
      </c>
      <c r="AC82" s="57">
        <f t="shared" si="25"/>
        <v>0</v>
      </c>
      <c r="AD82" s="57">
        <f t="shared" si="26"/>
        <v>0</v>
      </c>
      <c r="AE82" s="57" t="str">
        <f t="shared" si="27"/>
        <v>Không đạt</v>
      </c>
      <c r="AF82" s="57" t="str">
        <f t="shared" si="28"/>
        <v>Trung bình</v>
      </c>
      <c r="AG82" s="57">
        <f t="shared" si="29"/>
        <v>0</v>
      </c>
      <c r="AH82" s="57">
        <f t="shared" si="30"/>
        <v>0</v>
      </c>
      <c r="AI82" s="58">
        <f t="shared" si="31"/>
        <v>0</v>
      </c>
      <c r="AJ82" s="58"/>
      <c r="AK82" s="47">
        <f t="shared" si="32"/>
        <v>0</v>
      </c>
      <c r="AL82" s="47">
        <f t="shared" si="33"/>
        <v>0</v>
      </c>
      <c r="AM82" s="62">
        <f t="shared" si="34"/>
        <v>1</v>
      </c>
      <c r="AN82" s="47"/>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row>
    <row r="83" spans="1:95" s="7" customFormat="1" ht="191.25">
      <c r="A83" s="28">
        <v>92</v>
      </c>
      <c r="B83" s="21">
        <v>79</v>
      </c>
      <c r="C83" s="21" t="s">
        <v>402</v>
      </c>
      <c r="D83" s="21" t="s">
        <v>23</v>
      </c>
      <c r="E83" s="21" t="s">
        <v>403</v>
      </c>
      <c r="F83" s="21">
        <v>2016</v>
      </c>
      <c r="G83" s="35">
        <v>2000000</v>
      </c>
      <c r="H83" s="36" t="s">
        <v>82</v>
      </c>
      <c r="I83" s="24" t="s">
        <v>404</v>
      </c>
      <c r="J83" s="25">
        <v>79</v>
      </c>
      <c r="K83" s="36" t="s">
        <v>89</v>
      </c>
      <c r="L83" s="24" t="s">
        <v>405</v>
      </c>
      <c r="M83" s="21">
        <v>78</v>
      </c>
      <c r="N83" s="36"/>
      <c r="O83" s="21"/>
      <c r="P83" s="21"/>
      <c r="Q83" s="24" t="s">
        <v>697</v>
      </c>
      <c r="R83" s="56">
        <f t="shared" si="19"/>
        <v>78.5</v>
      </c>
      <c r="S83" s="56" t="str">
        <f t="shared" si="18"/>
        <v>Khá</v>
      </c>
      <c r="T83" s="21"/>
      <c r="U83" s="21"/>
      <c r="V83" s="24"/>
      <c r="W83" s="16">
        <f t="shared" si="20"/>
        <v>1</v>
      </c>
      <c r="X83" s="16"/>
      <c r="Y83" s="57">
        <f t="shared" si="21"/>
        <v>0</v>
      </c>
      <c r="Z83" s="57">
        <f t="shared" si="22"/>
        <v>0</v>
      </c>
      <c r="AA83" s="57">
        <f t="shared" si="23"/>
        <v>0</v>
      </c>
      <c r="AB83" s="57">
        <f t="shared" si="24"/>
        <v>1</v>
      </c>
      <c r="AC83" s="57">
        <f t="shared" si="25"/>
        <v>0</v>
      </c>
      <c r="AD83" s="57">
        <f t="shared" si="26"/>
        <v>0</v>
      </c>
      <c r="AE83" s="57" t="str">
        <f t="shared" si="27"/>
        <v>Khá</v>
      </c>
      <c r="AF83" s="57" t="str">
        <f t="shared" si="28"/>
        <v>Khá</v>
      </c>
      <c r="AG83" s="57">
        <f t="shared" si="29"/>
        <v>0</v>
      </c>
      <c r="AH83" s="57">
        <f t="shared" si="30"/>
        <v>0</v>
      </c>
      <c r="AI83" s="58">
        <f t="shared" si="31"/>
        <v>0</v>
      </c>
      <c r="AJ83" s="58"/>
      <c r="AK83" s="47">
        <f t="shared" si="32"/>
        <v>0</v>
      </c>
      <c r="AL83" s="47">
        <f t="shared" si="33"/>
        <v>0</v>
      </c>
      <c r="AM83" s="47">
        <f t="shared" si="34"/>
        <v>0</v>
      </c>
      <c r="AN83" s="47"/>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row>
    <row r="84" spans="1:95" s="7" customFormat="1" ht="157.5">
      <c r="A84" s="28">
        <v>94</v>
      </c>
      <c r="B84" s="21">
        <v>80</v>
      </c>
      <c r="C84" s="21" t="s">
        <v>406</v>
      </c>
      <c r="D84" s="21" t="s">
        <v>23</v>
      </c>
      <c r="E84" s="21" t="s">
        <v>767</v>
      </c>
      <c r="F84" s="21">
        <v>2016</v>
      </c>
      <c r="G84" s="35">
        <v>2000000</v>
      </c>
      <c r="H84" s="36"/>
      <c r="I84" s="24"/>
      <c r="J84" s="25"/>
      <c r="K84" s="36"/>
      <c r="L84" s="24"/>
      <c r="M84" s="21"/>
      <c r="N84" s="36"/>
      <c r="O84" s="21"/>
      <c r="P84" s="21"/>
      <c r="Q84" s="24"/>
      <c r="R84" s="56">
        <f t="shared" si="19"/>
        <v>0</v>
      </c>
      <c r="S84" s="56"/>
      <c r="T84" s="21" t="s">
        <v>120</v>
      </c>
      <c r="U84" s="21" t="s">
        <v>121</v>
      </c>
      <c r="V84" s="24" t="s">
        <v>134</v>
      </c>
      <c r="W84" s="16">
        <f t="shared" si="20"/>
        <v>0</v>
      </c>
      <c r="X84" s="16"/>
      <c r="Y84" s="57">
        <f t="shared" si="21"/>
        <v>0</v>
      </c>
      <c r="Z84" s="57">
        <f t="shared" si="22"/>
        <v>1</v>
      </c>
      <c r="AA84" s="57">
        <f t="shared" si="23"/>
        <v>0</v>
      </c>
      <c r="AB84" s="57">
        <f t="shared" si="24"/>
        <v>0</v>
      </c>
      <c r="AC84" s="57">
        <f t="shared" si="25"/>
        <v>0</v>
      </c>
      <c r="AD84" s="57">
        <f t="shared" si="26"/>
        <v>0</v>
      </c>
      <c r="AE84" s="57" t="str">
        <f t="shared" si="27"/>
        <v>Không đạt</v>
      </c>
      <c r="AF84" s="57" t="str">
        <f t="shared" si="28"/>
        <v>Không đạt</v>
      </c>
      <c r="AG84" s="57">
        <f t="shared" si="29"/>
        <v>0</v>
      </c>
      <c r="AH84" s="57">
        <f t="shared" si="30"/>
        <v>0</v>
      </c>
      <c r="AI84" s="58">
        <f t="shared" si="31"/>
        <v>0</v>
      </c>
      <c r="AJ84" s="58"/>
      <c r="AK84" s="47">
        <f t="shared" si="32"/>
        <v>0</v>
      </c>
      <c r="AL84" s="47">
        <f t="shared" si="33"/>
        <v>0</v>
      </c>
      <c r="AM84" s="47">
        <f t="shared" si="34"/>
        <v>0</v>
      </c>
      <c r="AN84" s="47"/>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row>
    <row r="85" spans="1:95" s="7" customFormat="1" ht="157.5">
      <c r="A85" s="28">
        <v>95</v>
      </c>
      <c r="B85" s="21">
        <v>81</v>
      </c>
      <c r="C85" s="21" t="s">
        <v>407</v>
      </c>
      <c r="D85" s="21" t="s">
        <v>23</v>
      </c>
      <c r="E85" s="21" t="s">
        <v>768</v>
      </c>
      <c r="F85" s="21">
        <v>2016</v>
      </c>
      <c r="G85" s="35">
        <v>2000000</v>
      </c>
      <c r="H85" s="36"/>
      <c r="I85" s="24"/>
      <c r="J85" s="25"/>
      <c r="K85" s="36"/>
      <c r="L85" s="24"/>
      <c r="M85" s="21"/>
      <c r="N85" s="36"/>
      <c r="O85" s="21"/>
      <c r="P85" s="21"/>
      <c r="Q85" s="38"/>
      <c r="R85" s="56">
        <f t="shared" si="19"/>
        <v>0</v>
      </c>
      <c r="S85" s="56"/>
      <c r="T85" s="21" t="s">
        <v>120</v>
      </c>
      <c r="U85" s="21" t="s">
        <v>121</v>
      </c>
      <c r="V85" s="24" t="s">
        <v>134</v>
      </c>
      <c r="W85" s="16">
        <f t="shared" si="20"/>
        <v>0</v>
      </c>
      <c r="X85" s="16"/>
      <c r="Y85" s="57">
        <f t="shared" si="21"/>
        <v>0</v>
      </c>
      <c r="Z85" s="57">
        <f t="shared" si="22"/>
        <v>1</v>
      </c>
      <c r="AA85" s="57">
        <f t="shared" si="23"/>
        <v>0</v>
      </c>
      <c r="AB85" s="57">
        <f t="shared" si="24"/>
        <v>0</v>
      </c>
      <c r="AC85" s="57">
        <f t="shared" si="25"/>
        <v>0</v>
      </c>
      <c r="AD85" s="57">
        <f t="shared" si="26"/>
        <v>0</v>
      </c>
      <c r="AE85" s="57" t="str">
        <f t="shared" si="27"/>
        <v>Không đạt</v>
      </c>
      <c r="AF85" s="57" t="str">
        <f t="shared" si="28"/>
        <v>Không đạt</v>
      </c>
      <c r="AG85" s="57">
        <f t="shared" si="29"/>
        <v>0</v>
      </c>
      <c r="AH85" s="57">
        <f t="shared" si="30"/>
        <v>0</v>
      </c>
      <c r="AI85" s="58">
        <f t="shared" si="31"/>
        <v>0</v>
      </c>
      <c r="AJ85" s="58"/>
      <c r="AK85" s="47">
        <f t="shared" si="32"/>
        <v>0</v>
      </c>
      <c r="AL85" s="47">
        <f t="shared" si="33"/>
        <v>0</v>
      </c>
      <c r="AM85" s="47">
        <f t="shared" si="34"/>
        <v>0</v>
      </c>
      <c r="AN85" s="47"/>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row>
    <row r="86" spans="1:95" s="7" customFormat="1" ht="191.25">
      <c r="A86" s="28">
        <v>96</v>
      </c>
      <c r="B86" s="21">
        <v>82</v>
      </c>
      <c r="C86" s="21" t="s">
        <v>408</v>
      </c>
      <c r="D86" s="21" t="s">
        <v>23</v>
      </c>
      <c r="E86" s="21" t="s">
        <v>769</v>
      </c>
      <c r="F86" s="21">
        <v>2016</v>
      </c>
      <c r="G86" s="35">
        <v>2000000</v>
      </c>
      <c r="H86" s="36"/>
      <c r="I86" s="24"/>
      <c r="J86" s="25"/>
      <c r="K86" s="36"/>
      <c r="L86" s="24"/>
      <c r="M86" s="21"/>
      <c r="N86" s="36"/>
      <c r="O86" s="21"/>
      <c r="P86" s="21"/>
      <c r="Q86" s="24"/>
      <c r="R86" s="56">
        <f t="shared" si="19"/>
        <v>0</v>
      </c>
      <c r="S86" s="56"/>
      <c r="T86" s="21"/>
      <c r="U86" s="37" t="s">
        <v>121</v>
      </c>
      <c r="V86" s="24" t="s">
        <v>134</v>
      </c>
      <c r="W86" s="16">
        <f t="shared" si="20"/>
        <v>0</v>
      </c>
      <c r="X86" s="16"/>
      <c r="Y86" s="57">
        <f t="shared" si="21"/>
        <v>0</v>
      </c>
      <c r="Z86" s="57">
        <f t="shared" si="22"/>
        <v>1</v>
      </c>
      <c r="AA86" s="57">
        <f t="shared" si="23"/>
        <v>0</v>
      </c>
      <c r="AB86" s="57">
        <f t="shared" si="24"/>
        <v>0</v>
      </c>
      <c r="AC86" s="57">
        <f t="shared" si="25"/>
        <v>0</v>
      </c>
      <c r="AD86" s="57">
        <f t="shared" si="26"/>
        <v>0</v>
      </c>
      <c r="AE86" s="57" t="str">
        <f t="shared" si="27"/>
        <v>Không đạt</v>
      </c>
      <c r="AF86" s="57" t="str">
        <f t="shared" si="28"/>
        <v>Không đạt</v>
      </c>
      <c r="AG86" s="57">
        <f t="shared" si="29"/>
        <v>0</v>
      </c>
      <c r="AH86" s="57">
        <f t="shared" si="30"/>
        <v>0</v>
      </c>
      <c r="AI86" s="58">
        <f t="shared" si="31"/>
        <v>0</v>
      </c>
      <c r="AJ86" s="58"/>
      <c r="AK86" s="47">
        <f t="shared" si="32"/>
        <v>0</v>
      </c>
      <c r="AL86" s="47">
        <f t="shared" si="33"/>
        <v>0</v>
      </c>
      <c r="AM86" s="47">
        <f t="shared" si="34"/>
        <v>0</v>
      </c>
      <c r="AN86" s="47"/>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row>
    <row r="87" spans="1:95" s="7" customFormat="1" ht="213.75">
      <c r="A87" s="28">
        <v>97</v>
      </c>
      <c r="B87" s="21">
        <v>83</v>
      </c>
      <c r="C87" s="21" t="s">
        <v>409</v>
      </c>
      <c r="D87" s="21" t="s">
        <v>23</v>
      </c>
      <c r="E87" s="21" t="s">
        <v>410</v>
      </c>
      <c r="F87" s="21">
        <v>2016</v>
      </c>
      <c r="G87" s="35">
        <v>2000000</v>
      </c>
      <c r="H87" s="36" t="s">
        <v>104</v>
      </c>
      <c r="I87" s="24" t="s">
        <v>411</v>
      </c>
      <c r="J87" s="25">
        <v>64</v>
      </c>
      <c r="K87" s="36" t="s">
        <v>83</v>
      </c>
      <c r="L87" s="24" t="s">
        <v>412</v>
      </c>
      <c r="M87" s="21">
        <v>56</v>
      </c>
      <c r="N87" s="36"/>
      <c r="O87" s="21"/>
      <c r="P87" s="21"/>
      <c r="Q87" s="38" t="s">
        <v>698</v>
      </c>
      <c r="R87" s="56">
        <f t="shared" si="19"/>
        <v>60</v>
      </c>
      <c r="S87" s="56" t="str">
        <f t="shared" si="18"/>
        <v>Trung bình</v>
      </c>
      <c r="T87" s="21"/>
      <c r="U87" s="21"/>
      <c r="V87" s="24"/>
      <c r="W87" s="16">
        <f t="shared" si="20"/>
        <v>8</v>
      </c>
      <c r="X87" s="16"/>
      <c r="Y87" s="57">
        <f t="shared" si="21"/>
        <v>0</v>
      </c>
      <c r="Z87" s="57">
        <f t="shared" si="22"/>
        <v>0</v>
      </c>
      <c r="AA87" s="57">
        <f t="shared" si="23"/>
        <v>1</v>
      </c>
      <c r="AB87" s="57">
        <f t="shared" si="24"/>
        <v>0</v>
      </c>
      <c r="AC87" s="57">
        <f t="shared" si="25"/>
        <v>0</v>
      </c>
      <c r="AD87" s="57">
        <f t="shared" si="26"/>
        <v>0</v>
      </c>
      <c r="AE87" s="57" t="str">
        <f t="shared" si="27"/>
        <v>Trung bình</v>
      </c>
      <c r="AF87" s="57" t="str">
        <f t="shared" si="28"/>
        <v>Trung bình</v>
      </c>
      <c r="AG87" s="57">
        <f t="shared" si="29"/>
        <v>0</v>
      </c>
      <c r="AH87" s="57">
        <f t="shared" si="30"/>
        <v>0</v>
      </c>
      <c r="AI87" s="58">
        <f t="shared" si="31"/>
        <v>0</v>
      </c>
      <c r="AJ87" s="58"/>
      <c r="AK87" s="47">
        <f t="shared" si="32"/>
        <v>0</v>
      </c>
      <c r="AL87" s="47">
        <f t="shared" si="33"/>
        <v>0</v>
      </c>
      <c r="AM87" s="47">
        <f t="shared" si="34"/>
        <v>0</v>
      </c>
      <c r="AN87" s="47"/>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row>
    <row r="88" spans="1:95" s="7" customFormat="1" ht="225">
      <c r="A88" s="28">
        <v>100</v>
      </c>
      <c r="B88" s="21">
        <v>84</v>
      </c>
      <c r="C88" s="21" t="s">
        <v>413</v>
      </c>
      <c r="D88" s="21" t="s">
        <v>23</v>
      </c>
      <c r="E88" s="21" t="s">
        <v>414</v>
      </c>
      <c r="F88" s="21">
        <v>2016</v>
      </c>
      <c r="G88" s="35">
        <v>2000000</v>
      </c>
      <c r="H88" s="36" t="s">
        <v>104</v>
      </c>
      <c r="I88" s="24" t="s">
        <v>415</v>
      </c>
      <c r="J88" s="25">
        <v>52</v>
      </c>
      <c r="K88" s="36" t="s">
        <v>95</v>
      </c>
      <c r="L88" s="24" t="s">
        <v>744</v>
      </c>
      <c r="M88" s="21">
        <v>55</v>
      </c>
      <c r="N88" s="36"/>
      <c r="O88" s="21"/>
      <c r="P88" s="21"/>
      <c r="Q88" s="24" t="s">
        <v>699</v>
      </c>
      <c r="R88" s="56">
        <f t="shared" si="19"/>
        <v>53.5</v>
      </c>
      <c r="S88" s="56" t="str">
        <f t="shared" si="18"/>
        <v>Trung bình</v>
      </c>
      <c r="T88" s="37" t="s">
        <v>120</v>
      </c>
      <c r="U88" s="37" t="s">
        <v>121</v>
      </c>
      <c r="V88" s="24"/>
      <c r="W88" s="16">
        <f t="shared" si="20"/>
        <v>3</v>
      </c>
      <c r="X88" s="16"/>
      <c r="Y88" s="57">
        <f t="shared" si="21"/>
        <v>0</v>
      </c>
      <c r="Z88" s="57">
        <f t="shared" si="22"/>
        <v>0</v>
      </c>
      <c r="AA88" s="57">
        <f t="shared" si="23"/>
        <v>1</v>
      </c>
      <c r="AB88" s="57">
        <f t="shared" si="24"/>
        <v>0</v>
      </c>
      <c r="AC88" s="57">
        <f t="shared" si="25"/>
        <v>0</v>
      </c>
      <c r="AD88" s="57">
        <f t="shared" si="26"/>
        <v>0</v>
      </c>
      <c r="AE88" s="57" t="str">
        <f t="shared" si="27"/>
        <v>Trung bình</v>
      </c>
      <c r="AF88" s="57" t="str">
        <f t="shared" si="28"/>
        <v>Trung bình</v>
      </c>
      <c r="AG88" s="57">
        <f t="shared" si="29"/>
        <v>0</v>
      </c>
      <c r="AH88" s="57">
        <f t="shared" si="30"/>
        <v>0</v>
      </c>
      <c r="AI88" s="58">
        <f t="shared" si="31"/>
        <v>0</v>
      </c>
      <c r="AJ88" s="58"/>
      <c r="AK88" s="47">
        <f t="shared" si="32"/>
        <v>0</v>
      </c>
      <c r="AL88" s="47">
        <f t="shared" si="33"/>
        <v>0</v>
      </c>
      <c r="AM88" s="47">
        <f t="shared" si="34"/>
        <v>0</v>
      </c>
      <c r="AN88" s="47"/>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row>
    <row r="89" spans="1:95" s="7" customFormat="1" ht="90">
      <c r="A89" s="28">
        <v>102</v>
      </c>
      <c r="B89" s="21">
        <v>85</v>
      </c>
      <c r="C89" s="21" t="s">
        <v>416</v>
      </c>
      <c r="D89" s="21" t="s">
        <v>23</v>
      </c>
      <c r="E89" s="21" t="s">
        <v>417</v>
      </c>
      <c r="F89" s="21">
        <v>2016</v>
      </c>
      <c r="G89" s="35">
        <v>2000000</v>
      </c>
      <c r="H89" s="36"/>
      <c r="I89" s="24"/>
      <c r="J89" s="25"/>
      <c r="K89" s="36"/>
      <c r="L89" s="24"/>
      <c r="M89" s="21"/>
      <c r="N89" s="36"/>
      <c r="O89" s="21"/>
      <c r="P89" s="21"/>
      <c r="Q89" s="24"/>
      <c r="R89" s="56">
        <f t="shared" si="19"/>
        <v>0</v>
      </c>
      <c r="S89" s="56"/>
      <c r="T89" s="37" t="s">
        <v>120</v>
      </c>
      <c r="U89" s="37" t="s">
        <v>121</v>
      </c>
      <c r="V89" s="24" t="s">
        <v>134</v>
      </c>
      <c r="W89" s="16">
        <f t="shared" si="20"/>
        <v>0</v>
      </c>
      <c r="X89" s="16"/>
      <c r="Y89" s="57">
        <f t="shared" si="21"/>
        <v>0</v>
      </c>
      <c r="Z89" s="57">
        <f t="shared" si="22"/>
        <v>1</v>
      </c>
      <c r="AA89" s="57">
        <f t="shared" si="23"/>
        <v>0</v>
      </c>
      <c r="AB89" s="57">
        <f t="shared" si="24"/>
        <v>0</v>
      </c>
      <c r="AC89" s="57">
        <f t="shared" si="25"/>
        <v>0</v>
      </c>
      <c r="AD89" s="57">
        <f t="shared" si="26"/>
        <v>0</v>
      </c>
      <c r="AE89" s="57" t="str">
        <f t="shared" si="27"/>
        <v>Không đạt</v>
      </c>
      <c r="AF89" s="57" t="str">
        <f t="shared" si="28"/>
        <v>Không đạt</v>
      </c>
      <c r="AG89" s="57">
        <f t="shared" si="29"/>
        <v>0</v>
      </c>
      <c r="AH89" s="57">
        <f t="shared" si="30"/>
        <v>0</v>
      </c>
      <c r="AI89" s="58">
        <f t="shared" si="31"/>
        <v>0</v>
      </c>
      <c r="AJ89" s="58"/>
      <c r="AK89" s="47">
        <f t="shared" si="32"/>
        <v>0</v>
      </c>
      <c r="AL89" s="47">
        <f t="shared" si="33"/>
        <v>0</v>
      </c>
      <c r="AM89" s="47">
        <f t="shared" si="34"/>
        <v>0</v>
      </c>
      <c r="AN89" s="47"/>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row>
    <row r="90" spans="1:95" s="11" customFormat="1" ht="213.75">
      <c r="A90" s="28">
        <v>105</v>
      </c>
      <c r="B90" s="21">
        <v>86</v>
      </c>
      <c r="C90" s="21" t="s">
        <v>418</v>
      </c>
      <c r="D90" s="21" t="s">
        <v>23</v>
      </c>
      <c r="E90" s="21" t="s">
        <v>419</v>
      </c>
      <c r="F90" s="21">
        <v>2016</v>
      </c>
      <c r="G90" s="35">
        <v>2000000</v>
      </c>
      <c r="H90" s="36"/>
      <c r="I90" s="24"/>
      <c r="J90" s="25"/>
      <c r="K90" s="36"/>
      <c r="L90" s="24"/>
      <c r="M90" s="21"/>
      <c r="N90" s="36"/>
      <c r="O90" s="21"/>
      <c r="P90" s="21"/>
      <c r="Q90" s="24"/>
      <c r="R90" s="56">
        <f t="shared" si="19"/>
        <v>0</v>
      </c>
      <c r="S90" s="56"/>
      <c r="T90" s="21"/>
      <c r="U90" s="37" t="s">
        <v>121</v>
      </c>
      <c r="V90" s="24" t="s">
        <v>134</v>
      </c>
      <c r="W90" s="16">
        <f t="shared" si="20"/>
        <v>0</v>
      </c>
      <c r="X90" s="16"/>
      <c r="Y90" s="57">
        <f t="shared" si="21"/>
        <v>0</v>
      </c>
      <c r="Z90" s="57">
        <f t="shared" si="22"/>
        <v>1</v>
      </c>
      <c r="AA90" s="57">
        <f t="shared" si="23"/>
        <v>0</v>
      </c>
      <c r="AB90" s="57">
        <f t="shared" si="24"/>
        <v>0</v>
      </c>
      <c r="AC90" s="57">
        <f t="shared" si="25"/>
        <v>0</v>
      </c>
      <c r="AD90" s="57">
        <f t="shared" si="26"/>
        <v>0</v>
      </c>
      <c r="AE90" s="57" t="str">
        <f t="shared" si="27"/>
        <v>Không đạt</v>
      </c>
      <c r="AF90" s="57" t="str">
        <f t="shared" si="28"/>
        <v>Không đạt</v>
      </c>
      <c r="AG90" s="57">
        <f t="shared" si="29"/>
        <v>0</v>
      </c>
      <c r="AH90" s="57">
        <f t="shared" si="30"/>
        <v>0</v>
      </c>
      <c r="AI90" s="58">
        <f t="shared" si="31"/>
        <v>0</v>
      </c>
      <c r="AJ90" s="58"/>
      <c r="AK90" s="47">
        <f t="shared" si="32"/>
        <v>0</v>
      </c>
      <c r="AL90" s="47">
        <f t="shared" si="33"/>
        <v>0</v>
      </c>
      <c r="AM90" s="47">
        <f t="shared" si="34"/>
        <v>0</v>
      </c>
      <c r="AN90" s="59"/>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row>
    <row r="91" spans="1:95" s="11" customFormat="1" ht="157.5">
      <c r="A91" s="28">
        <v>106</v>
      </c>
      <c r="B91" s="21">
        <v>87</v>
      </c>
      <c r="C91" s="21" t="s">
        <v>420</v>
      </c>
      <c r="D91" s="21" t="s">
        <v>23</v>
      </c>
      <c r="E91" s="21" t="s">
        <v>421</v>
      </c>
      <c r="F91" s="21">
        <v>2016</v>
      </c>
      <c r="G91" s="35">
        <v>2000000</v>
      </c>
      <c r="H91" s="36" t="s">
        <v>93</v>
      </c>
      <c r="I91" s="24" t="s">
        <v>422</v>
      </c>
      <c r="J91" s="25">
        <v>60</v>
      </c>
      <c r="K91" s="36" t="s">
        <v>90</v>
      </c>
      <c r="L91" s="24"/>
      <c r="M91" s="21">
        <v>65</v>
      </c>
      <c r="N91" s="36"/>
      <c r="O91" s="21"/>
      <c r="P91" s="21"/>
      <c r="Q91" s="24" t="s">
        <v>422</v>
      </c>
      <c r="R91" s="56">
        <f t="shared" si="19"/>
        <v>62.5</v>
      </c>
      <c r="S91" s="56" t="str">
        <f t="shared" si="18"/>
        <v>Trung bình</v>
      </c>
      <c r="T91" s="37" t="s">
        <v>120</v>
      </c>
      <c r="U91" s="37" t="s">
        <v>121</v>
      </c>
      <c r="V91" s="24"/>
      <c r="W91" s="16">
        <f t="shared" si="20"/>
        <v>5</v>
      </c>
      <c r="X91" s="16"/>
      <c r="Y91" s="57">
        <f t="shared" si="21"/>
        <v>0</v>
      </c>
      <c r="Z91" s="57">
        <f t="shared" si="22"/>
        <v>0</v>
      </c>
      <c r="AA91" s="57">
        <f t="shared" si="23"/>
        <v>1</v>
      </c>
      <c r="AB91" s="57">
        <f t="shared" si="24"/>
        <v>0</v>
      </c>
      <c r="AC91" s="57">
        <f t="shared" si="25"/>
        <v>0</v>
      </c>
      <c r="AD91" s="57">
        <f t="shared" si="26"/>
        <v>0</v>
      </c>
      <c r="AE91" s="57" t="str">
        <f t="shared" si="27"/>
        <v>Trung bình</v>
      </c>
      <c r="AF91" s="57" t="str">
        <f t="shared" si="28"/>
        <v>Trung bình</v>
      </c>
      <c r="AG91" s="57">
        <f t="shared" si="29"/>
        <v>0</v>
      </c>
      <c r="AH91" s="57">
        <f t="shared" si="30"/>
        <v>0</v>
      </c>
      <c r="AI91" s="58">
        <f t="shared" si="31"/>
        <v>0</v>
      </c>
      <c r="AJ91" s="58"/>
      <c r="AK91" s="47">
        <f t="shared" si="32"/>
        <v>0</v>
      </c>
      <c r="AL91" s="47">
        <f t="shared" si="33"/>
        <v>0</v>
      </c>
      <c r="AM91" s="47">
        <f t="shared" si="34"/>
        <v>0</v>
      </c>
      <c r="AN91" s="59"/>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row>
    <row r="92" spans="1:95" s="11" customFormat="1" ht="146.25">
      <c r="A92" s="28">
        <v>107</v>
      </c>
      <c r="B92" s="21">
        <v>88</v>
      </c>
      <c r="C92" s="21" t="s">
        <v>423</v>
      </c>
      <c r="D92" s="21" t="s">
        <v>23</v>
      </c>
      <c r="E92" s="21" t="s">
        <v>770</v>
      </c>
      <c r="F92" s="21">
        <v>2016</v>
      </c>
      <c r="G92" s="35">
        <v>2000000</v>
      </c>
      <c r="H92" s="36" t="s">
        <v>94</v>
      </c>
      <c r="I92" s="24" t="s">
        <v>424</v>
      </c>
      <c r="J92" s="25">
        <v>57</v>
      </c>
      <c r="K92" s="36" t="s">
        <v>93</v>
      </c>
      <c r="L92" s="24" t="s">
        <v>425</v>
      </c>
      <c r="M92" s="21">
        <v>80</v>
      </c>
      <c r="N92" s="36"/>
      <c r="O92" s="21"/>
      <c r="P92" s="21"/>
      <c r="Q92" s="38" t="s">
        <v>700</v>
      </c>
      <c r="R92" s="56">
        <f t="shared" si="19"/>
        <v>68.5</v>
      </c>
      <c r="S92" s="56" t="str">
        <f t="shared" si="18"/>
        <v>Trung bình</v>
      </c>
      <c r="T92" s="37" t="s">
        <v>120</v>
      </c>
      <c r="U92" s="37" t="s">
        <v>121</v>
      </c>
      <c r="V92" s="24"/>
      <c r="W92" s="16">
        <f t="shared" si="20"/>
        <v>23</v>
      </c>
      <c r="X92" s="16"/>
      <c r="Y92" s="57">
        <f t="shared" si="21"/>
        <v>0</v>
      </c>
      <c r="Z92" s="57">
        <f t="shared" si="22"/>
        <v>0</v>
      </c>
      <c r="AA92" s="57">
        <f t="shared" si="23"/>
        <v>0</v>
      </c>
      <c r="AB92" s="57">
        <f t="shared" si="24"/>
        <v>0</v>
      </c>
      <c r="AC92" s="57">
        <f t="shared" si="25"/>
        <v>0</v>
      </c>
      <c r="AD92" s="57">
        <f t="shared" si="26"/>
        <v>0</v>
      </c>
      <c r="AE92" s="57" t="str">
        <f t="shared" si="27"/>
        <v>Trung bình</v>
      </c>
      <c r="AF92" s="57" t="str">
        <f t="shared" si="28"/>
        <v>Tốt</v>
      </c>
      <c r="AG92" s="57">
        <f t="shared" si="29"/>
        <v>0</v>
      </c>
      <c r="AH92" s="57">
        <f t="shared" si="30"/>
        <v>1</v>
      </c>
      <c r="AI92" s="58">
        <f t="shared" si="31"/>
        <v>0</v>
      </c>
      <c r="AJ92" s="58"/>
      <c r="AK92" s="47">
        <f t="shared" si="32"/>
        <v>0</v>
      </c>
      <c r="AL92" s="47">
        <f t="shared" si="33"/>
        <v>0</v>
      </c>
      <c r="AM92" s="47">
        <f t="shared" si="34"/>
        <v>0</v>
      </c>
      <c r="AN92" s="59"/>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row>
    <row r="93" spans="1:95" s="7" customFormat="1" ht="264">
      <c r="A93" s="28">
        <v>108</v>
      </c>
      <c r="B93" s="21">
        <v>89</v>
      </c>
      <c r="C93" s="21" t="s">
        <v>426</v>
      </c>
      <c r="D93" s="21" t="s">
        <v>23</v>
      </c>
      <c r="E93" s="94" t="s">
        <v>771</v>
      </c>
      <c r="F93" s="21">
        <v>2016</v>
      </c>
      <c r="G93" s="35">
        <v>2000000</v>
      </c>
      <c r="H93" s="36" t="s">
        <v>85</v>
      </c>
      <c r="I93" s="24" t="s">
        <v>427</v>
      </c>
      <c r="J93" s="25">
        <v>63</v>
      </c>
      <c r="K93" s="36" t="s">
        <v>93</v>
      </c>
      <c r="L93" s="24" t="s">
        <v>428</v>
      </c>
      <c r="M93" s="21">
        <v>82</v>
      </c>
      <c r="N93" s="36"/>
      <c r="O93" s="21"/>
      <c r="P93" s="21"/>
      <c r="Q93" s="24" t="s">
        <v>701</v>
      </c>
      <c r="R93" s="56">
        <f t="shared" si="19"/>
        <v>72.5</v>
      </c>
      <c r="S93" s="56" t="str">
        <f t="shared" si="18"/>
        <v>Khá</v>
      </c>
      <c r="T93" s="37" t="s">
        <v>120</v>
      </c>
      <c r="U93" s="37" t="s">
        <v>121</v>
      </c>
      <c r="V93" s="24"/>
      <c r="W93" s="16">
        <f t="shared" si="20"/>
        <v>19</v>
      </c>
      <c r="X93" s="16"/>
      <c r="Y93" s="57">
        <f t="shared" si="21"/>
        <v>0</v>
      </c>
      <c r="Z93" s="57">
        <f t="shared" si="22"/>
        <v>0</v>
      </c>
      <c r="AA93" s="57">
        <f t="shared" si="23"/>
        <v>0</v>
      </c>
      <c r="AB93" s="57">
        <f t="shared" si="24"/>
        <v>0</v>
      </c>
      <c r="AC93" s="57">
        <f t="shared" si="25"/>
        <v>0</v>
      </c>
      <c r="AD93" s="57">
        <f t="shared" si="26"/>
        <v>0</v>
      </c>
      <c r="AE93" s="57" t="str">
        <f t="shared" si="27"/>
        <v>Trung bình</v>
      </c>
      <c r="AF93" s="57" t="str">
        <f t="shared" si="28"/>
        <v>Tốt</v>
      </c>
      <c r="AG93" s="57">
        <f t="shared" si="29"/>
        <v>0</v>
      </c>
      <c r="AH93" s="57">
        <f t="shared" si="30"/>
        <v>1</v>
      </c>
      <c r="AI93" s="58">
        <f t="shared" si="31"/>
        <v>0</v>
      </c>
      <c r="AJ93" s="58"/>
      <c r="AK93" s="47">
        <f t="shared" si="32"/>
        <v>0</v>
      </c>
      <c r="AL93" s="47">
        <f t="shared" si="33"/>
        <v>0</v>
      </c>
      <c r="AM93" s="47">
        <f t="shared" si="34"/>
        <v>0</v>
      </c>
      <c r="AN93" s="47"/>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row>
    <row r="94" spans="1:95" s="7" customFormat="1" ht="101.25">
      <c r="A94" s="28">
        <v>110</v>
      </c>
      <c r="B94" s="21">
        <v>90</v>
      </c>
      <c r="C94" s="21" t="s">
        <v>429</v>
      </c>
      <c r="D94" s="21" t="s">
        <v>23</v>
      </c>
      <c r="E94" s="94" t="s">
        <v>430</v>
      </c>
      <c r="F94" s="21">
        <v>2016</v>
      </c>
      <c r="G94" s="35">
        <v>2000000</v>
      </c>
      <c r="H94" s="36"/>
      <c r="I94" s="24"/>
      <c r="J94" s="25"/>
      <c r="K94" s="36"/>
      <c r="L94" s="24"/>
      <c r="M94" s="21"/>
      <c r="N94" s="36"/>
      <c r="O94" s="21"/>
      <c r="P94" s="21"/>
      <c r="Q94" s="38"/>
      <c r="R94" s="56">
        <f t="shared" si="19"/>
        <v>0</v>
      </c>
      <c r="S94" s="56"/>
      <c r="T94" s="37" t="s">
        <v>120</v>
      </c>
      <c r="U94" s="37" t="s">
        <v>121</v>
      </c>
      <c r="V94" s="24" t="s">
        <v>134</v>
      </c>
      <c r="W94" s="16">
        <f t="shared" si="20"/>
        <v>0</v>
      </c>
      <c r="X94" s="16"/>
      <c r="Y94" s="57">
        <f t="shared" si="21"/>
        <v>0</v>
      </c>
      <c r="Z94" s="57">
        <f t="shared" si="22"/>
        <v>1</v>
      </c>
      <c r="AA94" s="57">
        <f t="shared" si="23"/>
        <v>0</v>
      </c>
      <c r="AB94" s="57">
        <f t="shared" si="24"/>
        <v>0</v>
      </c>
      <c r="AC94" s="57">
        <f t="shared" si="25"/>
        <v>0</v>
      </c>
      <c r="AD94" s="57">
        <f t="shared" si="26"/>
        <v>0</v>
      </c>
      <c r="AE94" s="57" t="str">
        <f t="shared" si="27"/>
        <v>Không đạt</v>
      </c>
      <c r="AF94" s="57" t="str">
        <f t="shared" si="28"/>
        <v>Không đạt</v>
      </c>
      <c r="AG94" s="57">
        <f t="shared" si="29"/>
        <v>0</v>
      </c>
      <c r="AH94" s="57">
        <f t="shared" si="30"/>
        <v>0</v>
      </c>
      <c r="AI94" s="58">
        <f t="shared" si="31"/>
        <v>0</v>
      </c>
      <c r="AJ94" s="58"/>
      <c r="AK94" s="47">
        <f t="shared" si="32"/>
        <v>0</v>
      </c>
      <c r="AL94" s="47">
        <f t="shared" si="33"/>
        <v>0</v>
      </c>
      <c r="AM94" s="47">
        <f t="shared" si="34"/>
        <v>0</v>
      </c>
      <c r="AN94" s="47"/>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row>
    <row r="95" spans="1:95" s="7" customFormat="1" ht="146.25">
      <c r="A95" s="28">
        <v>111</v>
      </c>
      <c r="B95" s="21">
        <v>91</v>
      </c>
      <c r="C95" s="21" t="s">
        <v>431</v>
      </c>
      <c r="D95" s="21" t="s">
        <v>23</v>
      </c>
      <c r="E95" s="94" t="s">
        <v>432</v>
      </c>
      <c r="F95" s="21">
        <v>2016</v>
      </c>
      <c r="G95" s="35">
        <v>2000000</v>
      </c>
      <c r="H95" s="36" t="s">
        <v>86</v>
      </c>
      <c r="I95" s="24" t="s">
        <v>433</v>
      </c>
      <c r="J95" s="25">
        <v>84</v>
      </c>
      <c r="K95" s="36" t="s">
        <v>87</v>
      </c>
      <c r="L95" s="24" t="s">
        <v>434</v>
      </c>
      <c r="M95" s="21">
        <v>50</v>
      </c>
      <c r="N95" s="36"/>
      <c r="O95" s="21"/>
      <c r="P95" s="21"/>
      <c r="Q95" s="38" t="s">
        <v>702</v>
      </c>
      <c r="R95" s="56">
        <f t="shared" si="19"/>
        <v>67</v>
      </c>
      <c r="S95" s="56" t="str">
        <f t="shared" si="18"/>
        <v>Trung bình</v>
      </c>
      <c r="T95" s="37" t="s">
        <v>120</v>
      </c>
      <c r="U95" s="37" t="s">
        <v>121</v>
      </c>
      <c r="V95" s="24"/>
      <c r="W95" s="16">
        <f t="shared" si="20"/>
        <v>34</v>
      </c>
      <c r="X95" s="16"/>
      <c r="Y95" s="57">
        <f t="shared" si="21"/>
        <v>0</v>
      </c>
      <c r="Z95" s="57">
        <f t="shared" si="22"/>
        <v>0</v>
      </c>
      <c r="AA95" s="57">
        <f t="shared" si="23"/>
        <v>1</v>
      </c>
      <c r="AB95" s="57">
        <f t="shared" si="24"/>
        <v>0</v>
      </c>
      <c r="AC95" s="57">
        <f t="shared" si="25"/>
        <v>0</v>
      </c>
      <c r="AD95" s="57">
        <f t="shared" si="26"/>
        <v>0</v>
      </c>
      <c r="AE95" s="57" t="str">
        <f t="shared" si="27"/>
        <v>Tốt</v>
      </c>
      <c r="AF95" s="57" t="str">
        <f t="shared" si="28"/>
        <v>Trung bình</v>
      </c>
      <c r="AG95" s="57">
        <f t="shared" si="29"/>
        <v>0</v>
      </c>
      <c r="AH95" s="57">
        <f t="shared" si="30"/>
        <v>1</v>
      </c>
      <c r="AI95" s="58">
        <f t="shared" si="31"/>
        <v>0</v>
      </c>
      <c r="AJ95" s="58"/>
      <c r="AK95" s="47">
        <f t="shared" si="32"/>
        <v>0</v>
      </c>
      <c r="AL95" s="47">
        <f t="shared" si="33"/>
        <v>0</v>
      </c>
      <c r="AM95" s="47">
        <f t="shared" si="34"/>
        <v>0</v>
      </c>
      <c r="AN95" s="47"/>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row>
    <row r="96" spans="1:95" s="7" customFormat="1" ht="146.25">
      <c r="A96" s="28">
        <v>113</v>
      </c>
      <c r="B96" s="21">
        <v>92</v>
      </c>
      <c r="C96" s="21" t="s">
        <v>435</v>
      </c>
      <c r="D96" s="21" t="s">
        <v>23</v>
      </c>
      <c r="E96" s="21" t="s">
        <v>772</v>
      </c>
      <c r="F96" s="21">
        <v>2016</v>
      </c>
      <c r="G96" s="35">
        <v>2000000</v>
      </c>
      <c r="H96" s="36"/>
      <c r="I96" s="24"/>
      <c r="J96" s="25"/>
      <c r="K96" s="36"/>
      <c r="L96" s="24"/>
      <c r="M96" s="21"/>
      <c r="N96" s="36"/>
      <c r="O96" s="21"/>
      <c r="P96" s="21"/>
      <c r="Q96" s="38"/>
      <c r="R96" s="56">
        <f t="shared" si="19"/>
        <v>0</v>
      </c>
      <c r="S96" s="56"/>
      <c r="T96" s="21" t="s">
        <v>120</v>
      </c>
      <c r="U96" s="21" t="s">
        <v>121</v>
      </c>
      <c r="V96" s="24" t="s">
        <v>134</v>
      </c>
      <c r="W96" s="16">
        <f t="shared" si="20"/>
        <v>0</v>
      </c>
      <c r="X96" s="16"/>
      <c r="Y96" s="57">
        <f t="shared" si="21"/>
        <v>0</v>
      </c>
      <c r="Z96" s="57">
        <f t="shared" si="22"/>
        <v>1</v>
      </c>
      <c r="AA96" s="57">
        <f t="shared" si="23"/>
        <v>0</v>
      </c>
      <c r="AB96" s="57">
        <f t="shared" si="24"/>
        <v>0</v>
      </c>
      <c r="AC96" s="57">
        <f t="shared" si="25"/>
        <v>0</v>
      </c>
      <c r="AD96" s="57">
        <f t="shared" si="26"/>
        <v>0</v>
      </c>
      <c r="AE96" s="57" t="str">
        <f t="shared" si="27"/>
        <v>Không đạt</v>
      </c>
      <c r="AF96" s="57" t="str">
        <f t="shared" si="28"/>
        <v>Không đạt</v>
      </c>
      <c r="AG96" s="57">
        <f t="shared" si="29"/>
        <v>0</v>
      </c>
      <c r="AH96" s="57">
        <f t="shared" si="30"/>
        <v>0</v>
      </c>
      <c r="AI96" s="58">
        <f t="shared" si="31"/>
        <v>0</v>
      </c>
      <c r="AJ96" s="58"/>
      <c r="AK96" s="47">
        <f t="shared" si="32"/>
        <v>0</v>
      </c>
      <c r="AL96" s="47">
        <f t="shared" si="33"/>
        <v>0</v>
      </c>
      <c r="AM96" s="47">
        <f t="shared" si="34"/>
        <v>0</v>
      </c>
      <c r="AN96" s="47"/>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row>
    <row r="97" spans="1:95" s="20" customFormat="1" ht="337.5">
      <c r="A97" s="29"/>
      <c r="B97" s="21">
        <v>93</v>
      </c>
      <c r="C97" s="21" t="s">
        <v>436</v>
      </c>
      <c r="D97" s="21" t="s">
        <v>23</v>
      </c>
      <c r="E97" s="21" t="s">
        <v>773</v>
      </c>
      <c r="F97" s="21">
        <v>2016</v>
      </c>
      <c r="G97" s="35">
        <v>2000000</v>
      </c>
      <c r="H97" s="36" t="s">
        <v>93</v>
      </c>
      <c r="I97" s="24" t="s">
        <v>437</v>
      </c>
      <c r="J97" s="25">
        <v>86</v>
      </c>
      <c r="K97" s="36" t="s">
        <v>84</v>
      </c>
      <c r="L97" s="24" t="s">
        <v>438</v>
      </c>
      <c r="M97" s="21">
        <v>83</v>
      </c>
      <c r="N97" s="36"/>
      <c r="O97" s="21"/>
      <c r="P97" s="21"/>
      <c r="Q97" s="38" t="s">
        <v>703</v>
      </c>
      <c r="R97" s="56">
        <f t="shared" si="19"/>
        <v>84.5</v>
      </c>
      <c r="S97" s="56" t="str">
        <f t="shared" si="18"/>
        <v>Tốt</v>
      </c>
      <c r="T97" s="21"/>
      <c r="U97" s="21"/>
      <c r="V97" s="21"/>
      <c r="W97" s="16">
        <f t="shared" si="20"/>
        <v>3</v>
      </c>
      <c r="X97" s="16"/>
      <c r="Y97" s="57">
        <f t="shared" si="21"/>
        <v>0</v>
      </c>
      <c r="Z97" s="57">
        <f t="shared" si="22"/>
        <v>0</v>
      </c>
      <c r="AA97" s="57">
        <f t="shared" si="23"/>
        <v>0</v>
      </c>
      <c r="AB97" s="57">
        <f t="shared" si="24"/>
        <v>0</v>
      </c>
      <c r="AC97" s="57">
        <f t="shared" si="25"/>
        <v>1</v>
      </c>
      <c r="AD97" s="57">
        <f t="shared" si="26"/>
        <v>0</v>
      </c>
      <c r="AE97" s="57" t="str">
        <f t="shared" si="27"/>
        <v>Tốt</v>
      </c>
      <c r="AF97" s="57" t="str">
        <f t="shared" si="28"/>
        <v>Tốt</v>
      </c>
      <c r="AG97" s="57">
        <f t="shared" si="29"/>
        <v>0</v>
      </c>
      <c r="AH97" s="57">
        <f t="shared" si="30"/>
        <v>0</v>
      </c>
      <c r="AI97" s="58">
        <f t="shared" si="31"/>
        <v>0</v>
      </c>
      <c r="AJ97" s="58"/>
      <c r="AK97" s="47">
        <f t="shared" si="32"/>
        <v>0</v>
      </c>
      <c r="AL97" s="47">
        <f t="shared" si="33"/>
        <v>0</v>
      </c>
      <c r="AM97" s="47">
        <f t="shared" si="34"/>
        <v>0</v>
      </c>
      <c r="AN97" s="63"/>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row>
    <row r="98" spans="1:95" s="7" customFormat="1" ht="409.5">
      <c r="A98" s="28"/>
      <c r="B98" s="21">
        <v>94</v>
      </c>
      <c r="C98" s="21" t="s">
        <v>439</v>
      </c>
      <c r="D98" s="21" t="s">
        <v>61</v>
      </c>
      <c r="E98" s="21" t="s">
        <v>440</v>
      </c>
      <c r="F98" s="21">
        <v>2016</v>
      </c>
      <c r="G98" s="35">
        <v>2000000</v>
      </c>
      <c r="H98" s="36" t="s">
        <v>81</v>
      </c>
      <c r="I98" s="24" t="s">
        <v>441</v>
      </c>
      <c r="J98" s="25">
        <v>75</v>
      </c>
      <c r="K98" s="36" t="s">
        <v>90</v>
      </c>
      <c r="L98" s="24" t="s">
        <v>392</v>
      </c>
      <c r="M98" s="21">
        <v>76</v>
      </c>
      <c r="N98" s="36"/>
      <c r="O98" s="21"/>
      <c r="P98" s="21"/>
      <c r="Q98" s="38" t="s">
        <v>441</v>
      </c>
      <c r="R98" s="56">
        <f t="shared" si="19"/>
        <v>75.5</v>
      </c>
      <c r="S98" s="56" t="str">
        <f t="shared" si="18"/>
        <v>Khá</v>
      </c>
      <c r="T98" s="21"/>
      <c r="U98" s="21"/>
      <c r="V98" s="21"/>
      <c r="W98" s="16">
        <f t="shared" si="20"/>
        <v>1</v>
      </c>
      <c r="X98" s="16"/>
      <c r="Y98" s="57">
        <f t="shared" si="21"/>
        <v>0</v>
      </c>
      <c r="Z98" s="57">
        <f t="shared" si="22"/>
        <v>0</v>
      </c>
      <c r="AA98" s="57">
        <f t="shared" si="23"/>
        <v>0</v>
      </c>
      <c r="AB98" s="57">
        <f t="shared" si="24"/>
        <v>1</v>
      </c>
      <c r="AC98" s="57">
        <f t="shared" si="25"/>
        <v>0</v>
      </c>
      <c r="AD98" s="57">
        <f t="shared" si="26"/>
        <v>0</v>
      </c>
      <c r="AE98" s="57" t="str">
        <f t="shared" si="27"/>
        <v>Khá</v>
      </c>
      <c r="AF98" s="57" t="str">
        <f t="shared" si="28"/>
        <v>Khá</v>
      </c>
      <c r="AG98" s="57">
        <f t="shared" si="29"/>
        <v>0</v>
      </c>
      <c r="AH98" s="57">
        <f t="shared" si="30"/>
        <v>0</v>
      </c>
      <c r="AI98" s="58">
        <f t="shared" si="31"/>
        <v>0</v>
      </c>
      <c r="AJ98" s="58"/>
      <c r="AK98" s="47">
        <f t="shared" si="32"/>
        <v>0</v>
      </c>
      <c r="AL98" s="47">
        <f t="shared" si="33"/>
        <v>0</v>
      </c>
      <c r="AM98" s="47">
        <f t="shared" si="34"/>
        <v>0</v>
      </c>
      <c r="AN98" s="47"/>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row>
    <row r="99" spans="1:95" s="7" customFormat="1" ht="292.5">
      <c r="A99" s="28"/>
      <c r="B99" s="21">
        <v>95</v>
      </c>
      <c r="C99" s="21" t="s">
        <v>442</v>
      </c>
      <c r="D99" s="21" t="s">
        <v>61</v>
      </c>
      <c r="E99" s="21" t="s">
        <v>443</v>
      </c>
      <c r="F99" s="21">
        <v>2016</v>
      </c>
      <c r="G99" s="35">
        <v>2000000</v>
      </c>
      <c r="H99" s="36" t="s">
        <v>81</v>
      </c>
      <c r="I99" s="24" t="s">
        <v>444</v>
      </c>
      <c r="J99" s="25">
        <v>83</v>
      </c>
      <c r="K99" s="36" t="s">
        <v>222</v>
      </c>
      <c r="L99" s="24" t="s">
        <v>445</v>
      </c>
      <c r="M99" s="21">
        <v>77</v>
      </c>
      <c r="N99" s="36"/>
      <c r="O99" s="21"/>
      <c r="P99" s="21"/>
      <c r="Q99" s="38" t="s">
        <v>704</v>
      </c>
      <c r="R99" s="56">
        <f t="shared" si="19"/>
        <v>80</v>
      </c>
      <c r="S99" s="56" t="str">
        <f t="shared" si="18"/>
        <v>Tốt</v>
      </c>
      <c r="T99" s="21"/>
      <c r="U99" s="21"/>
      <c r="V99" s="21"/>
      <c r="W99" s="16">
        <f t="shared" si="20"/>
        <v>6</v>
      </c>
      <c r="X99" s="16"/>
      <c r="Y99" s="57">
        <f t="shared" si="21"/>
        <v>0</v>
      </c>
      <c r="Z99" s="57">
        <f t="shared" si="22"/>
        <v>0</v>
      </c>
      <c r="AA99" s="57">
        <f t="shared" si="23"/>
        <v>0</v>
      </c>
      <c r="AB99" s="57">
        <f t="shared" si="24"/>
        <v>1</v>
      </c>
      <c r="AC99" s="57">
        <f t="shared" si="25"/>
        <v>0</v>
      </c>
      <c r="AD99" s="57">
        <f t="shared" si="26"/>
        <v>0</v>
      </c>
      <c r="AE99" s="57" t="str">
        <f t="shared" si="27"/>
        <v>Tốt</v>
      </c>
      <c r="AF99" s="57" t="str">
        <f t="shared" si="28"/>
        <v>Khá</v>
      </c>
      <c r="AG99" s="57">
        <f t="shared" si="29"/>
        <v>0</v>
      </c>
      <c r="AH99" s="57">
        <f t="shared" si="30"/>
        <v>0</v>
      </c>
      <c r="AI99" s="58">
        <f t="shared" si="31"/>
        <v>0</v>
      </c>
      <c r="AJ99" s="58"/>
      <c r="AK99" s="47">
        <f t="shared" si="32"/>
        <v>0</v>
      </c>
      <c r="AL99" s="47">
        <f t="shared" si="33"/>
        <v>0</v>
      </c>
      <c r="AM99" s="47">
        <f t="shared" si="34"/>
        <v>0</v>
      </c>
      <c r="AN99" s="47"/>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row>
    <row r="100" spans="1:95" s="7" customFormat="1" ht="191.25">
      <c r="A100" s="28"/>
      <c r="B100" s="21">
        <v>96</v>
      </c>
      <c r="C100" s="21" t="s">
        <v>446</v>
      </c>
      <c r="D100" s="21" t="s">
        <v>61</v>
      </c>
      <c r="E100" s="21" t="s">
        <v>774</v>
      </c>
      <c r="F100" s="21">
        <v>2016</v>
      </c>
      <c r="G100" s="35">
        <v>2000000</v>
      </c>
      <c r="H100" s="36" t="s">
        <v>222</v>
      </c>
      <c r="I100" s="24" t="s">
        <v>447</v>
      </c>
      <c r="J100" s="25">
        <v>72</v>
      </c>
      <c r="K100" s="36" t="s">
        <v>82</v>
      </c>
      <c r="L100" s="24" t="s">
        <v>448</v>
      </c>
      <c r="M100" s="21">
        <v>75</v>
      </c>
      <c r="N100" s="36"/>
      <c r="O100" s="21"/>
      <c r="P100" s="21"/>
      <c r="Q100" s="24" t="s">
        <v>705</v>
      </c>
      <c r="R100" s="56">
        <f t="shared" si="19"/>
        <v>73.5</v>
      </c>
      <c r="S100" s="56" t="str">
        <f t="shared" si="18"/>
        <v>Khá</v>
      </c>
      <c r="T100" s="21"/>
      <c r="U100" s="37"/>
      <c r="V100" s="21"/>
      <c r="W100" s="16">
        <f t="shared" si="20"/>
        <v>3</v>
      </c>
      <c r="X100" s="16"/>
      <c r="Y100" s="57">
        <f t="shared" si="21"/>
        <v>0</v>
      </c>
      <c r="Z100" s="57">
        <f t="shared" si="22"/>
        <v>0</v>
      </c>
      <c r="AA100" s="57">
        <f t="shared" si="23"/>
        <v>0</v>
      </c>
      <c r="AB100" s="57">
        <f t="shared" si="24"/>
        <v>1</v>
      </c>
      <c r="AC100" s="57">
        <f t="shared" si="25"/>
        <v>0</v>
      </c>
      <c r="AD100" s="57">
        <f t="shared" si="26"/>
        <v>0</v>
      </c>
      <c r="AE100" s="57" t="str">
        <f t="shared" si="27"/>
        <v>Khá</v>
      </c>
      <c r="AF100" s="57" t="str">
        <f t="shared" si="28"/>
        <v>Khá</v>
      </c>
      <c r="AG100" s="57">
        <f t="shared" si="29"/>
        <v>0</v>
      </c>
      <c r="AH100" s="57">
        <f t="shared" si="30"/>
        <v>0</v>
      </c>
      <c r="AI100" s="58">
        <f t="shared" si="31"/>
        <v>0</v>
      </c>
      <c r="AJ100" s="58"/>
      <c r="AK100" s="47">
        <f t="shared" si="32"/>
        <v>0</v>
      </c>
      <c r="AL100" s="47">
        <f t="shared" si="33"/>
        <v>0</v>
      </c>
      <c r="AM100" s="47">
        <f t="shared" si="34"/>
        <v>0</v>
      </c>
      <c r="AN100" s="47"/>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row>
    <row r="101" spans="1:40" ht="213.75">
      <c r="A101" s="28"/>
      <c r="B101" s="21">
        <v>97</v>
      </c>
      <c r="C101" s="24" t="s">
        <v>449</v>
      </c>
      <c r="D101" s="24" t="s">
        <v>61</v>
      </c>
      <c r="E101" s="24" t="s">
        <v>775</v>
      </c>
      <c r="F101" s="24">
        <v>2016</v>
      </c>
      <c r="G101" s="35">
        <v>2000000</v>
      </c>
      <c r="H101" s="40" t="s">
        <v>9</v>
      </c>
      <c r="I101" s="24" t="s">
        <v>740</v>
      </c>
      <c r="J101" s="25">
        <v>72</v>
      </c>
      <c r="K101" s="40" t="s">
        <v>82</v>
      </c>
      <c r="L101" s="24" t="s">
        <v>450</v>
      </c>
      <c r="M101" s="24">
        <v>71</v>
      </c>
      <c r="N101" s="40"/>
      <c r="O101" s="24"/>
      <c r="P101" s="24"/>
      <c r="Q101" s="41" t="s">
        <v>706</v>
      </c>
      <c r="R101" s="56">
        <f t="shared" si="19"/>
        <v>71.5</v>
      </c>
      <c r="S101" s="56" t="str">
        <f t="shared" si="18"/>
        <v>Khá</v>
      </c>
      <c r="T101" s="24"/>
      <c r="U101" s="24"/>
      <c r="V101" s="21"/>
      <c r="W101" s="16">
        <f t="shared" si="20"/>
        <v>1</v>
      </c>
      <c r="X101" s="16"/>
      <c r="Y101" s="57">
        <f t="shared" si="21"/>
        <v>0</v>
      </c>
      <c r="Z101" s="57">
        <f t="shared" si="22"/>
        <v>0</v>
      </c>
      <c r="AA101" s="57">
        <f t="shared" si="23"/>
        <v>0</v>
      </c>
      <c r="AB101" s="57">
        <f t="shared" si="24"/>
        <v>1</v>
      </c>
      <c r="AC101" s="57">
        <f t="shared" si="25"/>
        <v>0</v>
      </c>
      <c r="AD101" s="57">
        <f t="shared" si="26"/>
        <v>0</v>
      </c>
      <c r="AE101" s="57" t="str">
        <f t="shared" si="27"/>
        <v>Khá</v>
      </c>
      <c r="AF101" s="57" t="str">
        <f t="shared" si="28"/>
        <v>Khá</v>
      </c>
      <c r="AG101" s="57">
        <f t="shared" si="29"/>
        <v>0</v>
      </c>
      <c r="AH101" s="57">
        <f t="shared" si="30"/>
        <v>0</v>
      </c>
      <c r="AI101" s="58">
        <f t="shared" si="31"/>
        <v>0</v>
      </c>
      <c r="AJ101" s="58"/>
      <c r="AK101" s="47">
        <f t="shared" si="32"/>
        <v>0</v>
      </c>
      <c r="AL101" s="47">
        <f t="shared" si="33"/>
        <v>0</v>
      </c>
      <c r="AM101" s="47">
        <f t="shared" si="34"/>
        <v>0</v>
      </c>
      <c r="AN101" s="47"/>
    </row>
    <row r="102" spans="1:40" ht="409.5">
      <c r="A102" s="28"/>
      <c r="B102" s="21">
        <v>98</v>
      </c>
      <c r="C102" s="24" t="s">
        <v>451</v>
      </c>
      <c r="D102" s="24" t="s">
        <v>61</v>
      </c>
      <c r="E102" s="24" t="s">
        <v>452</v>
      </c>
      <c r="F102" s="24">
        <v>2016</v>
      </c>
      <c r="G102" s="35">
        <v>2000000</v>
      </c>
      <c r="H102" s="40" t="s">
        <v>94</v>
      </c>
      <c r="I102" s="24" t="s">
        <v>453</v>
      </c>
      <c r="J102" s="25">
        <v>58</v>
      </c>
      <c r="K102" s="40" t="s">
        <v>81</v>
      </c>
      <c r="L102" s="24" t="s">
        <v>454</v>
      </c>
      <c r="M102" s="24">
        <v>64</v>
      </c>
      <c r="N102" s="40"/>
      <c r="O102" s="24"/>
      <c r="P102" s="24"/>
      <c r="Q102" s="41" t="s">
        <v>454</v>
      </c>
      <c r="R102" s="56">
        <f t="shared" si="19"/>
        <v>61</v>
      </c>
      <c r="S102" s="56" t="str">
        <f t="shared" si="18"/>
        <v>Trung bình</v>
      </c>
      <c r="T102" s="24"/>
      <c r="U102" s="24"/>
      <c r="V102" s="21"/>
      <c r="W102" s="16">
        <f t="shared" si="20"/>
        <v>6</v>
      </c>
      <c r="X102" s="16"/>
      <c r="Y102" s="57">
        <f t="shared" si="21"/>
        <v>0</v>
      </c>
      <c r="Z102" s="57">
        <f t="shared" si="22"/>
        <v>0</v>
      </c>
      <c r="AA102" s="57">
        <f t="shared" si="23"/>
        <v>1</v>
      </c>
      <c r="AB102" s="57">
        <f t="shared" si="24"/>
        <v>0</v>
      </c>
      <c r="AC102" s="57">
        <f t="shared" si="25"/>
        <v>0</v>
      </c>
      <c r="AD102" s="57">
        <f t="shared" si="26"/>
        <v>0</v>
      </c>
      <c r="AE102" s="57" t="str">
        <f t="shared" si="27"/>
        <v>Trung bình</v>
      </c>
      <c r="AF102" s="57" t="str">
        <f t="shared" si="28"/>
        <v>Trung bình</v>
      </c>
      <c r="AG102" s="57">
        <f t="shared" si="29"/>
        <v>0</v>
      </c>
      <c r="AH102" s="57">
        <f t="shared" si="30"/>
        <v>0</v>
      </c>
      <c r="AI102" s="58">
        <f t="shared" si="31"/>
        <v>0</v>
      </c>
      <c r="AJ102" s="58"/>
      <c r="AK102" s="47">
        <f t="shared" si="32"/>
        <v>0</v>
      </c>
      <c r="AL102" s="47">
        <f t="shared" si="33"/>
        <v>0</v>
      </c>
      <c r="AM102" s="47">
        <f t="shared" si="34"/>
        <v>0</v>
      </c>
      <c r="AN102" s="47"/>
    </row>
    <row r="103" spans="1:40" ht="213.75">
      <c r="A103" s="28"/>
      <c r="B103" s="21">
        <v>99</v>
      </c>
      <c r="C103" s="24" t="s">
        <v>455</v>
      </c>
      <c r="D103" s="24" t="s">
        <v>61</v>
      </c>
      <c r="E103" s="24" t="s">
        <v>456</v>
      </c>
      <c r="F103" s="24">
        <v>2016</v>
      </c>
      <c r="G103" s="35">
        <v>2000000</v>
      </c>
      <c r="H103" s="40" t="s">
        <v>94</v>
      </c>
      <c r="I103" s="24" t="s">
        <v>457</v>
      </c>
      <c r="J103" s="25">
        <v>56</v>
      </c>
      <c r="K103" s="40" t="s">
        <v>86</v>
      </c>
      <c r="L103" s="24" t="s">
        <v>458</v>
      </c>
      <c r="M103" s="24">
        <v>70</v>
      </c>
      <c r="N103" s="40"/>
      <c r="O103" s="24"/>
      <c r="P103" s="24"/>
      <c r="Q103" s="24" t="s">
        <v>707</v>
      </c>
      <c r="R103" s="56">
        <f t="shared" si="19"/>
        <v>63</v>
      </c>
      <c r="S103" s="56" t="str">
        <f t="shared" si="18"/>
        <v>Trung bình</v>
      </c>
      <c r="T103" s="24"/>
      <c r="U103" s="24"/>
      <c r="V103" s="21"/>
      <c r="W103" s="16">
        <f t="shared" si="20"/>
        <v>14</v>
      </c>
      <c r="X103" s="16"/>
      <c r="Y103" s="57">
        <f t="shared" si="21"/>
        <v>0</v>
      </c>
      <c r="Z103" s="57">
        <f t="shared" si="22"/>
        <v>0</v>
      </c>
      <c r="AA103" s="57">
        <f t="shared" si="23"/>
        <v>0</v>
      </c>
      <c r="AB103" s="57">
        <f t="shared" si="24"/>
        <v>0</v>
      </c>
      <c r="AC103" s="57">
        <f t="shared" si="25"/>
        <v>0</v>
      </c>
      <c r="AD103" s="57">
        <f t="shared" si="26"/>
        <v>0</v>
      </c>
      <c r="AE103" s="57" t="str">
        <f t="shared" si="27"/>
        <v>Trung bình</v>
      </c>
      <c r="AF103" s="57" t="str">
        <f t="shared" si="28"/>
        <v>Khá</v>
      </c>
      <c r="AG103" s="57">
        <f t="shared" si="29"/>
        <v>1</v>
      </c>
      <c r="AH103" s="57">
        <f t="shared" si="30"/>
        <v>0</v>
      </c>
      <c r="AI103" s="58">
        <f t="shared" si="31"/>
        <v>0</v>
      </c>
      <c r="AJ103" s="58"/>
      <c r="AK103" s="47">
        <f t="shared" si="32"/>
        <v>0</v>
      </c>
      <c r="AL103" s="47">
        <f t="shared" si="33"/>
        <v>0</v>
      </c>
      <c r="AM103" s="47">
        <f t="shared" si="34"/>
        <v>0</v>
      </c>
      <c r="AN103" s="47"/>
    </row>
    <row r="104" spans="1:40" ht="303.75">
      <c r="A104" s="28"/>
      <c r="B104" s="21">
        <v>100</v>
      </c>
      <c r="C104" s="24" t="s">
        <v>459</v>
      </c>
      <c r="D104" s="24" t="s">
        <v>61</v>
      </c>
      <c r="E104" s="24" t="s">
        <v>460</v>
      </c>
      <c r="F104" s="24">
        <v>2016</v>
      </c>
      <c r="G104" s="35">
        <v>2000000</v>
      </c>
      <c r="H104" s="40" t="s">
        <v>89</v>
      </c>
      <c r="I104" s="24" t="s">
        <v>461</v>
      </c>
      <c r="J104" s="25">
        <v>72</v>
      </c>
      <c r="K104" s="40" t="s">
        <v>84</v>
      </c>
      <c r="L104" s="24" t="s">
        <v>462</v>
      </c>
      <c r="M104" s="24">
        <v>70</v>
      </c>
      <c r="N104" s="40"/>
      <c r="O104" s="24"/>
      <c r="P104" s="24"/>
      <c r="Q104" s="41" t="s">
        <v>461</v>
      </c>
      <c r="R104" s="56">
        <f t="shared" si="19"/>
        <v>71</v>
      </c>
      <c r="S104" s="56" t="str">
        <f t="shared" si="18"/>
        <v>Khá</v>
      </c>
      <c r="T104" s="24"/>
      <c r="U104" s="24"/>
      <c r="V104" s="21"/>
      <c r="W104" s="16">
        <f t="shared" si="20"/>
        <v>2</v>
      </c>
      <c r="X104" s="16"/>
      <c r="Y104" s="57">
        <f t="shared" si="21"/>
        <v>0</v>
      </c>
      <c r="Z104" s="57">
        <f t="shared" si="22"/>
        <v>0</v>
      </c>
      <c r="AA104" s="57">
        <f t="shared" si="23"/>
        <v>0</v>
      </c>
      <c r="AB104" s="57">
        <f t="shared" si="24"/>
        <v>1</v>
      </c>
      <c r="AC104" s="57">
        <f t="shared" si="25"/>
        <v>0</v>
      </c>
      <c r="AD104" s="57">
        <f t="shared" si="26"/>
        <v>0</v>
      </c>
      <c r="AE104" s="57" t="str">
        <f t="shared" si="27"/>
        <v>Khá</v>
      </c>
      <c r="AF104" s="57" t="str">
        <f t="shared" si="28"/>
        <v>Khá</v>
      </c>
      <c r="AG104" s="57">
        <f t="shared" si="29"/>
        <v>0</v>
      </c>
      <c r="AH104" s="57">
        <f t="shared" si="30"/>
        <v>0</v>
      </c>
      <c r="AI104" s="58">
        <f t="shared" si="31"/>
        <v>0</v>
      </c>
      <c r="AJ104" s="58"/>
      <c r="AK104" s="47">
        <f t="shared" si="32"/>
        <v>0</v>
      </c>
      <c r="AL104" s="47">
        <f t="shared" si="33"/>
        <v>0</v>
      </c>
      <c r="AM104" s="47">
        <f t="shared" si="34"/>
        <v>0</v>
      </c>
      <c r="AN104" s="47"/>
    </row>
    <row r="105" spans="1:40" ht="180">
      <c r="A105" s="28"/>
      <c r="B105" s="21">
        <v>101</v>
      </c>
      <c r="C105" s="24" t="s">
        <v>463</v>
      </c>
      <c r="D105" s="24" t="s">
        <v>61</v>
      </c>
      <c r="E105" s="24" t="s">
        <v>776</v>
      </c>
      <c r="F105" s="24">
        <v>2016</v>
      </c>
      <c r="G105" s="35">
        <v>2000000</v>
      </c>
      <c r="H105" s="40" t="s">
        <v>90</v>
      </c>
      <c r="I105" s="24" t="s">
        <v>464</v>
      </c>
      <c r="J105" s="25">
        <v>78</v>
      </c>
      <c r="K105" s="40" t="s">
        <v>8</v>
      </c>
      <c r="L105" s="24" t="s">
        <v>465</v>
      </c>
      <c r="M105" s="24">
        <v>78</v>
      </c>
      <c r="N105" s="40"/>
      <c r="O105" s="24"/>
      <c r="P105" s="24"/>
      <c r="Q105" s="41" t="s">
        <v>708</v>
      </c>
      <c r="R105" s="56">
        <f t="shared" si="19"/>
        <v>78</v>
      </c>
      <c r="S105" s="56" t="str">
        <f t="shared" si="18"/>
        <v>Khá</v>
      </c>
      <c r="T105" s="24"/>
      <c r="U105" s="24"/>
      <c r="V105" s="21"/>
      <c r="W105" s="16">
        <f t="shared" si="20"/>
        <v>0</v>
      </c>
      <c r="X105" s="16"/>
      <c r="Y105" s="57">
        <f t="shared" si="21"/>
        <v>0</v>
      </c>
      <c r="Z105" s="57">
        <f t="shared" si="22"/>
        <v>0</v>
      </c>
      <c r="AA105" s="57">
        <f t="shared" si="23"/>
        <v>0</v>
      </c>
      <c r="AB105" s="57">
        <f t="shared" si="24"/>
        <v>1</v>
      </c>
      <c r="AC105" s="57">
        <f t="shared" si="25"/>
        <v>0</v>
      </c>
      <c r="AD105" s="57">
        <f t="shared" si="26"/>
        <v>0</v>
      </c>
      <c r="AE105" s="57" t="str">
        <f t="shared" si="27"/>
        <v>Khá</v>
      </c>
      <c r="AF105" s="57" t="str">
        <f t="shared" si="28"/>
        <v>Khá</v>
      </c>
      <c r="AG105" s="57">
        <f t="shared" si="29"/>
        <v>0</v>
      </c>
      <c r="AH105" s="57">
        <f t="shared" si="30"/>
        <v>0</v>
      </c>
      <c r="AI105" s="58">
        <f t="shared" si="31"/>
        <v>0</v>
      </c>
      <c r="AJ105" s="58"/>
      <c r="AK105" s="47">
        <f t="shared" si="32"/>
        <v>0</v>
      </c>
      <c r="AL105" s="47">
        <f t="shared" si="33"/>
        <v>0</v>
      </c>
      <c r="AM105" s="47">
        <f t="shared" si="34"/>
        <v>0</v>
      </c>
      <c r="AN105" s="47"/>
    </row>
    <row r="106" spans="1:40" ht="409.5">
      <c r="A106" s="28"/>
      <c r="B106" s="21">
        <v>102</v>
      </c>
      <c r="C106" s="24" t="s">
        <v>466</v>
      </c>
      <c r="D106" s="24" t="s">
        <v>61</v>
      </c>
      <c r="E106" s="24" t="s">
        <v>467</v>
      </c>
      <c r="F106" s="24">
        <v>2016</v>
      </c>
      <c r="G106" s="35">
        <v>2000000</v>
      </c>
      <c r="H106" s="40" t="s">
        <v>89</v>
      </c>
      <c r="I106" s="24" t="s">
        <v>468</v>
      </c>
      <c r="J106" s="25">
        <v>42</v>
      </c>
      <c r="K106" s="40" t="s">
        <v>82</v>
      </c>
      <c r="L106" s="24" t="s">
        <v>469</v>
      </c>
      <c r="M106" s="24">
        <v>55</v>
      </c>
      <c r="N106" s="40"/>
      <c r="O106" s="24"/>
      <c r="P106" s="24">
        <v>47</v>
      </c>
      <c r="Q106" s="41" t="s">
        <v>709</v>
      </c>
      <c r="R106" s="56">
        <f t="shared" si="19"/>
        <v>48</v>
      </c>
      <c r="S106" s="56" t="str">
        <f t="shared" si="18"/>
        <v>Không đạt</v>
      </c>
      <c r="T106" s="24"/>
      <c r="U106" s="24"/>
      <c r="V106" s="21"/>
      <c r="W106" s="16">
        <f t="shared" si="20"/>
        <v>13</v>
      </c>
      <c r="X106" s="16"/>
      <c r="Y106" s="57">
        <f t="shared" si="21"/>
        <v>0</v>
      </c>
      <c r="Z106" s="57">
        <f t="shared" si="22"/>
        <v>0</v>
      </c>
      <c r="AA106" s="57">
        <f t="shared" si="23"/>
        <v>0</v>
      </c>
      <c r="AB106" s="57">
        <f t="shared" si="24"/>
        <v>0</v>
      </c>
      <c r="AC106" s="57">
        <f t="shared" si="25"/>
        <v>0</v>
      </c>
      <c r="AD106" s="57">
        <f t="shared" si="26"/>
        <v>0</v>
      </c>
      <c r="AE106" s="57" t="str">
        <f t="shared" si="27"/>
        <v>Không đạt</v>
      </c>
      <c r="AF106" s="57" t="str">
        <f t="shared" si="28"/>
        <v>Trung bình</v>
      </c>
      <c r="AG106" s="57">
        <f t="shared" si="29"/>
        <v>0</v>
      </c>
      <c r="AH106" s="57">
        <f t="shared" si="30"/>
        <v>0</v>
      </c>
      <c r="AI106" s="58">
        <f t="shared" si="31"/>
        <v>0</v>
      </c>
      <c r="AJ106" s="58"/>
      <c r="AK106" s="47">
        <f t="shared" si="32"/>
        <v>0</v>
      </c>
      <c r="AL106" s="47">
        <f t="shared" si="33"/>
        <v>0</v>
      </c>
      <c r="AM106" s="62">
        <f t="shared" si="34"/>
        <v>1</v>
      </c>
      <c r="AN106" s="47"/>
    </row>
    <row r="107" spans="1:40" ht="337.5">
      <c r="A107" s="28"/>
      <c r="B107" s="21">
        <v>103</v>
      </c>
      <c r="C107" s="25" t="s">
        <v>470</v>
      </c>
      <c r="D107" s="24" t="s">
        <v>61</v>
      </c>
      <c r="E107" s="24" t="s">
        <v>471</v>
      </c>
      <c r="F107" s="24">
        <v>2016</v>
      </c>
      <c r="G107" s="35">
        <v>2000000</v>
      </c>
      <c r="H107" s="40" t="s">
        <v>180</v>
      </c>
      <c r="I107" s="24" t="s">
        <v>472</v>
      </c>
      <c r="J107" s="25">
        <v>70</v>
      </c>
      <c r="K107" s="40" t="s">
        <v>84</v>
      </c>
      <c r="L107" s="24" t="s">
        <v>473</v>
      </c>
      <c r="M107" s="24">
        <v>66</v>
      </c>
      <c r="N107" s="40"/>
      <c r="O107" s="24"/>
      <c r="P107" s="24"/>
      <c r="Q107" s="41" t="s">
        <v>710</v>
      </c>
      <c r="R107" s="56">
        <f t="shared" si="19"/>
        <v>68</v>
      </c>
      <c r="S107" s="56" t="str">
        <f t="shared" si="18"/>
        <v>Trung bình</v>
      </c>
      <c r="T107" s="24"/>
      <c r="U107" s="24"/>
      <c r="V107" s="21"/>
      <c r="W107" s="16">
        <f t="shared" si="20"/>
        <v>4</v>
      </c>
      <c r="X107" s="16"/>
      <c r="Y107" s="57">
        <f t="shared" si="21"/>
        <v>0</v>
      </c>
      <c r="Z107" s="57">
        <f t="shared" si="22"/>
        <v>0</v>
      </c>
      <c r="AA107" s="57">
        <f t="shared" si="23"/>
        <v>0</v>
      </c>
      <c r="AB107" s="57">
        <f t="shared" si="24"/>
        <v>0</v>
      </c>
      <c r="AC107" s="57">
        <f t="shared" si="25"/>
        <v>0</v>
      </c>
      <c r="AD107" s="57">
        <f t="shared" si="26"/>
        <v>0</v>
      </c>
      <c r="AE107" s="57" t="str">
        <f t="shared" si="27"/>
        <v>Khá</v>
      </c>
      <c r="AF107" s="57" t="str">
        <f t="shared" si="28"/>
        <v>Trung bình</v>
      </c>
      <c r="AG107" s="57">
        <f t="shared" si="29"/>
        <v>1</v>
      </c>
      <c r="AH107" s="57">
        <f t="shared" si="30"/>
        <v>0</v>
      </c>
      <c r="AI107" s="58">
        <f t="shared" si="31"/>
        <v>0</v>
      </c>
      <c r="AJ107" s="58"/>
      <c r="AK107" s="47">
        <f t="shared" si="32"/>
        <v>0</v>
      </c>
      <c r="AL107" s="47">
        <f t="shared" si="33"/>
        <v>0</v>
      </c>
      <c r="AM107" s="47">
        <f t="shared" si="34"/>
        <v>0</v>
      </c>
      <c r="AN107" s="47"/>
    </row>
    <row r="108" spans="1:40" ht="191.25">
      <c r="A108" s="28"/>
      <c r="B108" s="95">
        <v>104</v>
      </c>
      <c r="C108" s="21" t="s">
        <v>474</v>
      </c>
      <c r="D108" s="21" t="s">
        <v>61</v>
      </c>
      <c r="E108" s="21" t="s">
        <v>777</v>
      </c>
      <c r="F108" s="21">
        <v>2016</v>
      </c>
      <c r="G108" s="35">
        <v>2000000</v>
      </c>
      <c r="H108" s="40" t="s">
        <v>93</v>
      </c>
      <c r="I108" s="24" t="s">
        <v>475</v>
      </c>
      <c r="J108" s="25">
        <v>76</v>
      </c>
      <c r="K108" s="40" t="s">
        <v>84</v>
      </c>
      <c r="L108" s="24" t="s">
        <v>476</v>
      </c>
      <c r="M108" s="24">
        <v>75</v>
      </c>
      <c r="N108" s="40"/>
      <c r="O108" s="24"/>
      <c r="P108" s="24"/>
      <c r="Q108" s="41" t="s">
        <v>711</v>
      </c>
      <c r="R108" s="56">
        <f t="shared" si="19"/>
        <v>75.5</v>
      </c>
      <c r="S108" s="56" t="str">
        <f t="shared" si="18"/>
        <v>Khá</v>
      </c>
      <c r="T108" s="24"/>
      <c r="U108" s="24"/>
      <c r="V108" s="22"/>
      <c r="W108" s="16">
        <f t="shared" si="20"/>
        <v>1</v>
      </c>
      <c r="X108" s="16"/>
      <c r="Y108" s="57">
        <f t="shared" si="21"/>
        <v>0</v>
      </c>
      <c r="Z108" s="57">
        <f t="shared" si="22"/>
        <v>0</v>
      </c>
      <c r="AA108" s="57">
        <f t="shared" si="23"/>
        <v>0</v>
      </c>
      <c r="AB108" s="57">
        <f t="shared" si="24"/>
        <v>1</v>
      </c>
      <c r="AC108" s="57">
        <f t="shared" si="25"/>
        <v>0</v>
      </c>
      <c r="AD108" s="57">
        <f t="shared" si="26"/>
        <v>0</v>
      </c>
      <c r="AE108" s="57" t="str">
        <f t="shared" si="27"/>
        <v>Khá</v>
      </c>
      <c r="AF108" s="57" t="str">
        <f t="shared" si="28"/>
        <v>Khá</v>
      </c>
      <c r="AG108" s="57">
        <f t="shared" si="29"/>
        <v>0</v>
      </c>
      <c r="AH108" s="57">
        <f t="shared" si="30"/>
        <v>0</v>
      </c>
      <c r="AI108" s="58">
        <f t="shared" si="31"/>
        <v>0</v>
      </c>
      <c r="AJ108" s="58"/>
      <c r="AK108" s="47">
        <f t="shared" si="32"/>
        <v>0</v>
      </c>
      <c r="AL108" s="47">
        <f t="shared" si="33"/>
        <v>0</v>
      </c>
      <c r="AM108" s="47">
        <f t="shared" si="34"/>
        <v>0</v>
      </c>
      <c r="AN108" s="47"/>
    </row>
    <row r="109" spans="1:40" ht="202.5">
      <c r="A109" s="28"/>
      <c r="B109" s="95">
        <v>105</v>
      </c>
      <c r="C109" s="21" t="s">
        <v>477</v>
      </c>
      <c r="D109" s="21" t="s">
        <v>69</v>
      </c>
      <c r="E109" s="21" t="s">
        <v>778</v>
      </c>
      <c r="F109" s="21">
        <v>2016</v>
      </c>
      <c r="G109" s="35">
        <v>2000000</v>
      </c>
      <c r="H109" s="40" t="s">
        <v>87</v>
      </c>
      <c r="I109" s="24" t="s">
        <v>478</v>
      </c>
      <c r="J109" s="25">
        <v>82.5</v>
      </c>
      <c r="K109" s="40" t="s">
        <v>86</v>
      </c>
      <c r="L109" s="24" t="s">
        <v>479</v>
      </c>
      <c r="M109" s="24">
        <v>71</v>
      </c>
      <c r="N109" s="40"/>
      <c r="O109" s="24"/>
      <c r="P109" s="24"/>
      <c r="Q109" s="41" t="s">
        <v>478</v>
      </c>
      <c r="R109" s="56">
        <f t="shared" si="19"/>
        <v>76.8</v>
      </c>
      <c r="S109" s="56" t="str">
        <f t="shared" si="18"/>
        <v>Khá</v>
      </c>
      <c r="T109" s="24"/>
      <c r="U109" s="24"/>
      <c r="V109" s="22"/>
      <c r="W109" s="16">
        <f t="shared" si="20"/>
        <v>11.5</v>
      </c>
      <c r="X109" s="16"/>
      <c r="Y109" s="57">
        <f t="shared" si="21"/>
        <v>0</v>
      </c>
      <c r="Z109" s="57">
        <f t="shared" si="22"/>
        <v>0</v>
      </c>
      <c r="AA109" s="57">
        <f t="shared" si="23"/>
        <v>0</v>
      </c>
      <c r="AB109" s="57">
        <f t="shared" si="24"/>
        <v>1</v>
      </c>
      <c r="AC109" s="57">
        <f t="shared" si="25"/>
        <v>0</v>
      </c>
      <c r="AD109" s="57">
        <f t="shared" si="26"/>
        <v>0</v>
      </c>
      <c r="AE109" s="57" t="str">
        <f t="shared" si="27"/>
        <v>Tốt</v>
      </c>
      <c r="AF109" s="57" t="str">
        <f t="shared" si="28"/>
        <v>Khá</v>
      </c>
      <c r="AG109" s="57">
        <f t="shared" si="29"/>
        <v>0</v>
      </c>
      <c r="AH109" s="57">
        <f t="shared" si="30"/>
        <v>0</v>
      </c>
      <c r="AI109" s="58">
        <f t="shared" si="31"/>
        <v>0</v>
      </c>
      <c r="AJ109" s="58"/>
      <c r="AK109" s="47">
        <f t="shared" si="32"/>
        <v>0</v>
      </c>
      <c r="AL109" s="47">
        <f t="shared" si="33"/>
        <v>0</v>
      </c>
      <c r="AM109" s="47">
        <f t="shared" si="34"/>
        <v>0</v>
      </c>
      <c r="AN109" s="47"/>
    </row>
    <row r="110" spans="1:40" ht="225">
      <c r="A110" s="28"/>
      <c r="B110" s="95">
        <v>106</v>
      </c>
      <c r="C110" s="23" t="s">
        <v>480</v>
      </c>
      <c r="D110" s="21" t="s">
        <v>69</v>
      </c>
      <c r="E110" s="21" t="s">
        <v>481</v>
      </c>
      <c r="F110" s="21">
        <v>2016</v>
      </c>
      <c r="G110" s="35">
        <v>2000000</v>
      </c>
      <c r="H110" s="40" t="s">
        <v>85</v>
      </c>
      <c r="I110" s="24" t="s">
        <v>482</v>
      </c>
      <c r="J110" s="25">
        <v>45</v>
      </c>
      <c r="K110" s="40" t="s">
        <v>93</v>
      </c>
      <c r="L110" s="24" t="s">
        <v>483</v>
      </c>
      <c r="M110" s="24">
        <v>80</v>
      </c>
      <c r="N110" s="40"/>
      <c r="O110" s="24"/>
      <c r="P110" s="24">
        <v>55</v>
      </c>
      <c r="Q110" s="41" t="s">
        <v>712</v>
      </c>
      <c r="R110" s="56">
        <f t="shared" si="19"/>
        <v>60</v>
      </c>
      <c r="S110" s="56" t="str">
        <f t="shared" si="18"/>
        <v>Trung bình</v>
      </c>
      <c r="T110" s="24"/>
      <c r="U110" s="24"/>
      <c r="V110" s="22"/>
      <c r="W110" s="16">
        <f t="shared" si="20"/>
        <v>35</v>
      </c>
      <c r="X110" s="16"/>
      <c r="Y110" s="57">
        <f t="shared" si="21"/>
        <v>1</v>
      </c>
      <c r="Z110" s="57">
        <f t="shared" si="22"/>
        <v>0</v>
      </c>
      <c r="AA110" s="57">
        <f t="shared" si="23"/>
        <v>0</v>
      </c>
      <c r="AB110" s="57">
        <f t="shared" si="24"/>
        <v>0</v>
      </c>
      <c r="AC110" s="57">
        <f t="shared" si="25"/>
        <v>0</v>
      </c>
      <c r="AD110" s="57">
        <f t="shared" si="26"/>
        <v>0</v>
      </c>
      <c r="AE110" s="57" t="str">
        <f t="shared" si="27"/>
        <v>Không đạt</v>
      </c>
      <c r="AF110" s="57" t="str">
        <f t="shared" si="28"/>
        <v>Tốt</v>
      </c>
      <c r="AG110" s="57">
        <f t="shared" si="29"/>
        <v>0</v>
      </c>
      <c r="AH110" s="57">
        <f t="shared" si="30"/>
        <v>0</v>
      </c>
      <c r="AI110" s="58">
        <f t="shared" si="31"/>
        <v>0</v>
      </c>
      <c r="AJ110" s="58"/>
      <c r="AK110" s="47">
        <f t="shared" si="32"/>
        <v>0</v>
      </c>
      <c r="AL110" s="47">
        <f t="shared" si="33"/>
        <v>0</v>
      </c>
      <c r="AM110" s="47">
        <f t="shared" si="34"/>
        <v>0</v>
      </c>
      <c r="AN110" s="47"/>
    </row>
    <row r="111" spans="1:40" ht="146.25">
      <c r="A111" s="28"/>
      <c r="B111" s="95">
        <v>107</v>
      </c>
      <c r="C111" s="21" t="s">
        <v>484</v>
      </c>
      <c r="D111" s="21" t="s">
        <v>14</v>
      </c>
      <c r="E111" s="21" t="s">
        <v>485</v>
      </c>
      <c r="F111" s="21">
        <v>2016</v>
      </c>
      <c r="G111" s="35">
        <v>2000000</v>
      </c>
      <c r="H111" s="40" t="s">
        <v>85</v>
      </c>
      <c r="I111" s="24" t="s">
        <v>486</v>
      </c>
      <c r="J111" s="25">
        <v>75</v>
      </c>
      <c r="K111" s="40" t="s">
        <v>91</v>
      </c>
      <c r="L111" s="24" t="s">
        <v>487</v>
      </c>
      <c r="M111" s="24">
        <v>79</v>
      </c>
      <c r="N111" s="40"/>
      <c r="O111" s="24"/>
      <c r="P111" s="24"/>
      <c r="Q111" s="41" t="s">
        <v>487</v>
      </c>
      <c r="R111" s="56">
        <f t="shared" si="19"/>
        <v>77</v>
      </c>
      <c r="S111" s="56" t="str">
        <f t="shared" si="18"/>
        <v>Khá</v>
      </c>
      <c r="T111" s="24"/>
      <c r="U111" s="24"/>
      <c r="V111" s="22"/>
      <c r="W111" s="16">
        <f t="shared" si="20"/>
        <v>4</v>
      </c>
      <c r="X111" s="16"/>
      <c r="Y111" s="57">
        <f t="shared" si="21"/>
        <v>0</v>
      </c>
      <c r="Z111" s="57">
        <f t="shared" si="22"/>
        <v>0</v>
      </c>
      <c r="AA111" s="57">
        <f t="shared" si="23"/>
        <v>0</v>
      </c>
      <c r="AB111" s="57">
        <f t="shared" si="24"/>
        <v>1</v>
      </c>
      <c r="AC111" s="57">
        <f t="shared" si="25"/>
        <v>0</v>
      </c>
      <c r="AD111" s="57">
        <f t="shared" si="26"/>
        <v>0</v>
      </c>
      <c r="AE111" s="57" t="str">
        <f t="shared" si="27"/>
        <v>Khá</v>
      </c>
      <c r="AF111" s="57" t="str">
        <f t="shared" si="28"/>
        <v>Khá</v>
      </c>
      <c r="AG111" s="57">
        <f t="shared" si="29"/>
        <v>0</v>
      </c>
      <c r="AH111" s="57">
        <f t="shared" si="30"/>
        <v>0</v>
      </c>
      <c r="AI111" s="58">
        <f t="shared" si="31"/>
        <v>0</v>
      </c>
      <c r="AJ111" s="58"/>
      <c r="AK111" s="47">
        <f t="shared" si="32"/>
        <v>0</v>
      </c>
      <c r="AL111" s="47">
        <f t="shared" si="33"/>
        <v>0</v>
      </c>
      <c r="AM111" s="47">
        <f t="shared" si="34"/>
        <v>0</v>
      </c>
      <c r="AN111" s="47"/>
    </row>
    <row r="112" spans="1:40" ht="382.5">
      <c r="A112" s="28"/>
      <c r="B112" s="95">
        <v>108</v>
      </c>
      <c r="C112" s="21" t="s">
        <v>488</v>
      </c>
      <c r="D112" s="21" t="s">
        <v>14</v>
      </c>
      <c r="E112" s="21" t="s">
        <v>489</v>
      </c>
      <c r="F112" s="21">
        <v>2016</v>
      </c>
      <c r="G112" s="35">
        <v>2000000</v>
      </c>
      <c r="H112" s="40" t="s">
        <v>180</v>
      </c>
      <c r="I112" s="24" t="s">
        <v>490</v>
      </c>
      <c r="J112" s="25">
        <v>75</v>
      </c>
      <c r="K112" s="40" t="s">
        <v>91</v>
      </c>
      <c r="L112" s="24" t="s">
        <v>491</v>
      </c>
      <c r="M112" s="24">
        <v>65</v>
      </c>
      <c r="N112" s="40"/>
      <c r="O112" s="24"/>
      <c r="P112" s="24"/>
      <c r="Q112" s="41" t="s">
        <v>713</v>
      </c>
      <c r="R112" s="56">
        <f t="shared" si="19"/>
        <v>70</v>
      </c>
      <c r="S112" s="56" t="str">
        <f t="shared" si="18"/>
        <v>Khá</v>
      </c>
      <c r="T112" s="24"/>
      <c r="U112" s="24"/>
      <c r="V112" s="22"/>
      <c r="W112" s="16">
        <f t="shared" si="20"/>
        <v>10</v>
      </c>
      <c r="X112" s="16"/>
      <c r="Y112" s="57">
        <f t="shared" si="21"/>
        <v>0</v>
      </c>
      <c r="Z112" s="57">
        <f t="shared" si="22"/>
        <v>0</v>
      </c>
      <c r="AA112" s="57">
        <f t="shared" si="23"/>
        <v>1</v>
      </c>
      <c r="AB112" s="57">
        <f t="shared" si="24"/>
        <v>0</v>
      </c>
      <c r="AC112" s="57">
        <f t="shared" si="25"/>
        <v>0</v>
      </c>
      <c r="AD112" s="57">
        <f t="shared" si="26"/>
        <v>0</v>
      </c>
      <c r="AE112" s="57" t="str">
        <f t="shared" si="27"/>
        <v>Khá</v>
      </c>
      <c r="AF112" s="57" t="str">
        <f t="shared" si="28"/>
        <v>Trung bình</v>
      </c>
      <c r="AG112" s="57">
        <f t="shared" si="29"/>
        <v>1</v>
      </c>
      <c r="AH112" s="57">
        <f t="shared" si="30"/>
        <v>0</v>
      </c>
      <c r="AI112" s="58">
        <f t="shared" si="31"/>
        <v>0</v>
      </c>
      <c r="AJ112" s="58"/>
      <c r="AK112" s="47">
        <f t="shared" si="32"/>
        <v>0</v>
      </c>
      <c r="AL112" s="47">
        <f t="shared" si="33"/>
        <v>0</v>
      </c>
      <c r="AM112" s="47">
        <f t="shared" si="34"/>
        <v>0</v>
      </c>
      <c r="AN112" s="47"/>
    </row>
    <row r="113" spans="1:40" ht="123.75">
      <c r="A113" s="28"/>
      <c r="B113" s="95">
        <v>109</v>
      </c>
      <c r="C113" s="21" t="s">
        <v>492</v>
      </c>
      <c r="D113" s="21" t="s">
        <v>14</v>
      </c>
      <c r="E113" s="21" t="s">
        <v>493</v>
      </c>
      <c r="F113" s="21">
        <v>2016</v>
      </c>
      <c r="G113" s="35">
        <v>2000000</v>
      </c>
      <c r="H113" s="40" t="s">
        <v>169</v>
      </c>
      <c r="I113" s="24"/>
      <c r="J113" s="25">
        <v>70</v>
      </c>
      <c r="K113" s="40" t="s">
        <v>80</v>
      </c>
      <c r="L113" s="24"/>
      <c r="M113" s="24">
        <v>79</v>
      </c>
      <c r="N113" s="40"/>
      <c r="O113" s="24"/>
      <c r="P113" s="24"/>
      <c r="Q113" s="41"/>
      <c r="R113" s="56">
        <f t="shared" si="19"/>
        <v>74.5</v>
      </c>
      <c r="S113" s="56" t="str">
        <f t="shared" si="18"/>
        <v>Khá</v>
      </c>
      <c r="T113" s="24"/>
      <c r="U113" s="24"/>
      <c r="V113" s="22"/>
      <c r="W113" s="16">
        <f t="shared" si="20"/>
        <v>9</v>
      </c>
      <c r="X113" s="16"/>
      <c r="Y113" s="57">
        <f t="shared" si="21"/>
        <v>0</v>
      </c>
      <c r="Z113" s="57">
        <f t="shared" si="22"/>
        <v>0</v>
      </c>
      <c r="AA113" s="57">
        <f t="shared" si="23"/>
        <v>0</v>
      </c>
      <c r="AB113" s="57">
        <f t="shared" si="24"/>
        <v>1</v>
      </c>
      <c r="AC113" s="57">
        <f t="shared" si="25"/>
        <v>0</v>
      </c>
      <c r="AD113" s="57">
        <f t="shared" si="26"/>
        <v>0</v>
      </c>
      <c r="AE113" s="57" t="str">
        <f t="shared" si="27"/>
        <v>Khá</v>
      </c>
      <c r="AF113" s="57" t="str">
        <f t="shared" si="28"/>
        <v>Khá</v>
      </c>
      <c r="AG113" s="57">
        <f t="shared" si="29"/>
        <v>0</v>
      </c>
      <c r="AH113" s="57">
        <f t="shared" si="30"/>
        <v>0</v>
      </c>
      <c r="AI113" s="58">
        <f t="shared" si="31"/>
        <v>0</v>
      </c>
      <c r="AJ113" s="58"/>
      <c r="AK113" s="47">
        <f t="shared" si="32"/>
        <v>0</v>
      </c>
      <c r="AL113" s="47">
        <f t="shared" si="33"/>
        <v>0</v>
      </c>
      <c r="AM113" s="47">
        <f t="shared" si="34"/>
        <v>0</v>
      </c>
      <c r="AN113" s="47"/>
    </row>
    <row r="114" spans="1:40" ht="135">
      <c r="A114" s="28"/>
      <c r="B114" s="95">
        <v>110</v>
      </c>
      <c r="C114" s="21" t="s">
        <v>494</v>
      </c>
      <c r="D114" s="21" t="s">
        <v>14</v>
      </c>
      <c r="E114" s="21" t="s">
        <v>495</v>
      </c>
      <c r="F114" s="21">
        <v>2016</v>
      </c>
      <c r="G114" s="35">
        <v>2000000</v>
      </c>
      <c r="H114" s="40" t="s">
        <v>91</v>
      </c>
      <c r="I114" s="24" t="s">
        <v>496</v>
      </c>
      <c r="J114" s="25">
        <v>75</v>
      </c>
      <c r="K114" s="40" t="s">
        <v>80</v>
      </c>
      <c r="L114" s="24"/>
      <c r="M114" s="24">
        <v>80</v>
      </c>
      <c r="N114" s="40"/>
      <c r="O114" s="24"/>
      <c r="P114" s="24"/>
      <c r="Q114" s="41" t="s">
        <v>496</v>
      </c>
      <c r="R114" s="56">
        <f t="shared" si="19"/>
        <v>77.5</v>
      </c>
      <c r="S114" s="56" t="str">
        <f t="shared" si="18"/>
        <v>Khá</v>
      </c>
      <c r="T114" s="24"/>
      <c r="U114" s="24"/>
      <c r="V114" s="22"/>
      <c r="W114" s="16">
        <f t="shared" si="20"/>
        <v>5</v>
      </c>
      <c r="X114" s="16"/>
      <c r="Y114" s="57">
        <f t="shared" si="21"/>
        <v>0</v>
      </c>
      <c r="Z114" s="57">
        <f t="shared" si="22"/>
        <v>0</v>
      </c>
      <c r="AA114" s="57">
        <f t="shared" si="23"/>
        <v>0</v>
      </c>
      <c r="AB114" s="57">
        <f t="shared" si="24"/>
        <v>0</v>
      </c>
      <c r="AC114" s="57">
        <f t="shared" si="25"/>
        <v>0</v>
      </c>
      <c r="AD114" s="57">
        <f t="shared" si="26"/>
        <v>0</v>
      </c>
      <c r="AE114" s="57" t="str">
        <f t="shared" si="27"/>
        <v>Khá</v>
      </c>
      <c r="AF114" s="57" t="str">
        <f t="shared" si="28"/>
        <v>Tốt</v>
      </c>
      <c r="AG114" s="57">
        <f t="shared" si="29"/>
        <v>0</v>
      </c>
      <c r="AH114" s="57">
        <f t="shared" si="30"/>
        <v>0</v>
      </c>
      <c r="AI114" s="58">
        <f t="shared" si="31"/>
        <v>0</v>
      </c>
      <c r="AJ114" s="58"/>
      <c r="AK114" s="47">
        <f t="shared" si="32"/>
        <v>0</v>
      </c>
      <c r="AL114" s="47">
        <f t="shared" si="33"/>
        <v>0</v>
      </c>
      <c r="AM114" s="47">
        <f t="shared" si="34"/>
        <v>0</v>
      </c>
      <c r="AN114" s="47"/>
    </row>
    <row r="115" spans="1:40" ht="202.5">
      <c r="A115" s="28"/>
      <c r="B115" s="95">
        <v>111</v>
      </c>
      <c r="C115" s="21" t="s">
        <v>497</v>
      </c>
      <c r="D115" s="21" t="s">
        <v>14</v>
      </c>
      <c r="E115" s="21" t="s">
        <v>498</v>
      </c>
      <c r="F115" s="21">
        <v>2016</v>
      </c>
      <c r="G115" s="35">
        <v>2000000</v>
      </c>
      <c r="H115" s="40" t="s">
        <v>94</v>
      </c>
      <c r="I115" s="24" t="s">
        <v>499</v>
      </c>
      <c r="J115" s="25">
        <v>79</v>
      </c>
      <c r="K115" s="40" t="s">
        <v>180</v>
      </c>
      <c r="L115" s="24" t="s">
        <v>500</v>
      </c>
      <c r="M115" s="24">
        <v>72</v>
      </c>
      <c r="N115" s="40"/>
      <c r="O115" s="24"/>
      <c r="P115" s="24"/>
      <c r="Q115" s="41" t="s">
        <v>499</v>
      </c>
      <c r="R115" s="56">
        <f t="shared" si="19"/>
        <v>75.5</v>
      </c>
      <c r="S115" s="56" t="str">
        <f t="shared" si="18"/>
        <v>Khá</v>
      </c>
      <c r="T115" s="24"/>
      <c r="U115" s="24"/>
      <c r="V115" s="22"/>
      <c r="W115" s="16">
        <f t="shared" si="20"/>
        <v>7</v>
      </c>
      <c r="X115" s="16"/>
      <c r="Y115" s="57">
        <f t="shared" si="21"/>
        <v>0</v>
      </c>
      <c r="Z115" s="57">
        <f t="shared" si="22"/>
        <v>0</v>
      </c>
      <c r="AA115" s="57">
        <f t="shared" si="23"/>
        <v>0</v>
      </c>
      <c r="AB115" s="57">
        <f t="shared" si="24"/>
        <v>1</v>
      </c>
      <c r="AC115" s="57">
        <f t="shared" si="25"/>
        <v>0</v>
      </c>
      <c r="AD115" s="57">
        <f t="shared" si="26"/>
        <v>0</v>
      </c>
      <c r="AE115" s="57" t="str">
        <f t="shared" si="27"/>
        <v>Khá</v>
      </c>
      <c r="AF115" s="57" t="str">
        <f t="shared" si="28"/>
        <v>Khá</v>
      </c>
      <c r="AG115" s="57">
        <f t="shared" si="29"/>
        <v>0</v>
      </c>
      <c r="AH115" s="57">
        <f t="shared" si="30"/>
        <v>0</v>
      </c>
      <c r="AI115" s="58">
        <f t="shared" si="31"/>
        <v>0</v>
      </c>
      <c r="AJ115" s="58"/>
      <c r="AK115" s="47">
        <f t="shared" si="32"/>
        <v>0</v>
      </c>
      <c r="AL115" s="47">
        <f t="shared" si="33"/>
        <v>0</v>
      </c>
      <c r="AM115" s="47">
        <f t="shared" si="34"/>
        <v>0</v>
      </c>
      <c r="AN115" s="47"/>
    </row>
    <row r="116" spans="1:40" ht="202.5">
      <c r="A116" s="28"/>
      <c r="B116" s="95">
        <v>112</v>
      </c>
      <c r="C116" s="24" t="s">
        <v>501</v>
      </c>
      <c r="D116" s="24" t="s">
        <v>14</v>
      </c>
      <c r="E116" s="24" t="s">
        <v>502</v>
      </c>
      <c r="F116" s="24">
        <v>2016</v>
      </c>
      <c r="G116" s="35">
        <v>2000000</v>
      </c>
      <c r="H116" s="40" t="s">
        <v>91</v>
      </c>
      <c r="I116" s="24" t="s">
        <v>503</v>
      </c>
      <c r="J116" s="25">
        <v>80</v>
      </c>
      <c r="K116" s="40" t="s">
        <v>9</v>
      </c>
      <c r="L116" s="24" t="s">
        <v>745</v>
      </c>
      <c r="M116" s="24">
        <v>81</v>
      </c>
      <c r="N116" s="40"/>
      <c r="O116" s="24"/>
      <c r="P116" s="24"/>
      <c r="Q116" s="41" t="s">
        <v>503</v>
      </c>
      <c r="R116" s="56">
        <f t="shared" si="19"/>
        <v>80.5</v>
      </c>
      <c r="S116" s="56" t="str">
        <f t="shared" si="18"/>
        <v>Tốt</v>
      </c>
      <c r="T116" s="24"/>
      <c r="U116" s="24"/>
      <c r="V116" s="22"/>
      <c r="W116" s="16">
        <f t="shared" si="20"/>
        <v>1</v>
      </c>
      <c r="X116" s="16"/>
      <c r="Y116" s="57">
        <f t="shared" si="21"/>
        <v>0</v>
      </c>
      <c r="Z116" s="57">
        <f t="shared" si="22"/>
        <v>0</v>
      </c>
      <c r="AA116" s="57">
        <f t="shared" si="23"/>
        <v>0</v>
      </c>
      <c r="AB116" s="57">
        <f t="shared" si="24"/>
        <v>0</v>
      </c>
      <c r="AC116" s="57">
        <f t="shared" si="25"/>
        <v>1</v>
      </c>
      <c r="AD116" s="57">
        <f t="shared" si="26"/>
        <v>0</v>
      </c>
      <c r="AE116" s="57" t="str">
        <f t="shared" si="27"/>
        <v>Tốt</v>
      </c>
      <c r="AF116" s="57" t="str">
        <f t="shared" si="28"/>
        <v>Tốt</v>
      </c>
      <c r="AG116" s="57">
        <f t="shared" si="29"/>
        <v>0</v>
      </c>
      <c r="AH116" s="57">
        <f t="shared" si="30"/>
        <v>0</v>
      </c>
      <c r="AI116" s="58">
        <f t="shared" si="31"/>
        <v>0</v>
      </c>
      <c r="AJ116" s="58"/>
      <c r="AK116" s="47">
        <f t="shared" si="32"/>
        <v>0</v>
      </c>
      <c r="AL116" s="47">
        <f t="shared" si="33"/>
        <v>0</v>
      </c>
      <c r="AM116" s="47">
        <f t="shared" si="34"/>
        <v>0</v>
      </c>
      <c r="AN116" s="47"/>
    </row>
    <row r="117" spans="1:40" ht="135">
      <c r="A117" s="28"/>
      <c r="B117" s="95">
        <v>113</v>
      </c>
      <c r="C117" s="24" t="s">
        <v>504</v>
      </c>
      <c r="D117" s="24" t="s">
        <v>14</v>
      </c>
      <c r="E117" s="24" t="s">
        <v>505</v>
      </c>
      <c r="F117" s="24">
        <v>2016</v>
      </c>
      <c r="G117" s="35">
        <v>2000000</v>
      </c>
      <c r="H117" s="40" t="s">
        <v>91</v>
      </c>
      <c r="I117" s="24" t="s">
        <v>506</v>
      </c>
      <c r="J117" s="25">
        <v>70</v>
      </c>
      <c r="K117" s="40" t="s">
        <v>9</v>
      </c>
      <c r="L117" s="24" t="s">
        <v>746</v>
      </c>
      <c r="M117" s="24">
        <v>72</v>
      </c>
      <c r="N117" s="40"/>
      <c r="O117" s="24"/>
      <c r="P117" s="24"/>
      <c r="Q117" s="41" t="s">
        <v>714</v>
      </c>
      <c r="R117" s="56">
        <f t="shared" si="19"/>
        <v>71</v>
      </c>
      <c r="S117" s="56" t="str">
        <f t="shared" si="18"/>
        <v>Khá</v>
      </c>
      <c r="T117" s="24"/>
      <c r="U117" s="24"/>
      <c r="V117" s="22"/>
      <c r="W117" s="16">
        <f t="shared" si="20"/>
        <v>2</v>
      </c>
      <c r="X117" s="16"/>
      <c r="Y117" s="57">
        <f t="shared" si="21"/>
        <v>0</v>
      </c>
      <c r="Z117" s="57">
        <f t="shared" si="22"/>
        <v>0</v>
      </c>
      <c r="AA117" s="57">
        <f t="shared" si="23"/>
        <v>0</v>
      </c>
      <c r="AB117" s="57">
        <f t="shared" si="24"/>
        <v>1</v>
      </c>
      <c r="AC117" s="57">
        <f t="shared" si="25"/>
        <v>0</v>
      </c>
      <c r="AD117" s="57">
        <f t="shared" si="26"/>
        <v>0</v>
      </c>
      <c r="AE117" s="57" t="str">
        <f t="shared" si="27"/>
        <v>Khá</v>
      </c>
      <c r="AF117" s="57" t="str">
        <f t="shared" si="28"/>
        <v>Khá</v>
      </c>
      <c r="AG117" s="57">
        <f t="shared" si="29"/>
        <v>0</v>
      </c>
      <c r="AH117" s="57">
        <f t="shared" si="30"/>
        <v>0</v>
      </c>
      <c r="AI117" s="58">
        <f t="shared" si="31"/>
        <v>0</v>
      </c>
      <c r="AJ117" s="58"/>
      <c r="AK117" s="47">
        <f t="shared" si="32"/>
        <v>0</v>
      </c>
      <c r="AL117" s="47">
        <f t="shared" si="33"/>
        <v>0</v>
      </c>
      <c r="AM117" s="47">
        <f t="shared" si="34"/>
        <v>0</v>
      </c>
      <c r="AN117" s="47"/>
    </row>
    <row r="118" spans="2:40" ht="112.5">
      <c r="B118" s="95">
        <v>114</v>
      </c>
      <c r="C118" s="96" t="s">
        <v>507</v>
      </c>
      <c r="D118" s="24" t="s">
        <v>14</v>
      </c>
      <c r="E118" s="24" t="s">
        <v>508</v>
      </c>
      <c r="F118" s="24">
        <v>2016</v>
      </c>
      <c r="G118" s="35">
        <v>2000000</v>
      </c>
      <c r="H118" s="105"/>
      <c r="I118" s="24"/>
      <c r="J118" s="97"/>
      <c r="K118" s="105"/>
      <c r="L118" s="24"/>
      <c r="M118" s="98"/>
      <c r="N118" s="87"/>
      <c r="O118" s="98"/>
      <c r="P118" s="98"/>
      <c r="Q118" s="98"/>
      <c r="R118" s="56">
        <f t="shared" si="19"/>
        <v>0</v>
      </c>
      <c r="S118" s="56"/>
      <c r="T118" s="42"/>
      <c r="U118" s="42"/>
      <c r="V118" s="22" t="s">
        <v>135</v>
      </c>
      <c r="W118" s="16">
        <f t="shared" si="20"/>
        <v>0</v>
      </c>
      <c r="X118" s="16"/>
      <c r="Y118" s="57">
        <f t="shared" si="21"/>
        <v>0</v>
      </c>
      <c r="Z118" s="57">
        <f t="shared" si="22"/>
        <v>1</v>
      </c>
      <c r="AA118" s="57">
        <f t="shared" si="23"/>
        <v>0</v>
      </c>
      <c r="AB118" s="57">
        <f t="shared" si="24"/>
        <v>0</v>
      </c>
      <c r="AC118" s="57">
        <f t="shared" si="25"/>
        <v>0</v>
      </c>
      <c r="AD118" s="57">
        <f t="shared" si="26"/>
        <v>0</v>
      </c>
      <c r="AE118" s="57" t="str">
        <f t="shared" si="27"/>
        <v>Không đạt</v>
      </c>
      <c r="AF118" s="57" t="str">
        <f t="shared" si="28"/>
        <v>Không đạt</v>
      </c>
      <c r="AG118" s="57">
        <f t="shared" si="29"/>
        <v>0</v>
      </c>
      <c r="AH118" s="57">
        <f t="shared" si="30"/>
        <v>0</v>
      </c>
      <c r="AI118" s="58">
        <f t="shared" si="31"/>
        <v>0</v>
      </c>
      <c r="AJ118" s="58"/>
      <c r="AK118" s="47">
        <f t="shared" si="32"/>
        <v>0</v>
      </c>
      <c r="AL118" s="47">
        <f t="shared" si="33"/>
        <v>0</v>
      </c>
      <c r="AM118" s="47">
        <f t="shared" si="34"/>
        <v>0</v>
      </c>
      <c r="AN118" s="47"/>
    </row>
    <row r="119" spans="2:40" ht="90">
      <c r="B119" s="95">
        <v>115</v>
      </c>
      <c r="C119" s="24" t="s">
        <v>509</v>
      </c>
      <c r="D119" s="24" t="s">
        <v>14</v>
      </c>
      <c r="E119" s="24" t="s">
        <v>510</v>
      </c>
      <c r="F119" s="24">
        <v>2016</v>
      </c>
      <c r="G119" s="35">
        <v>2000000</v>
      </c>
      <c r="H119" s="105"/>
      <c r="I119" s="24"/>
      <c r="J119" s="97"/>
      <c r="K119" s="105"/>
      <c r="L119" s="24"/>
      <c r="M119" s="98"/>
      <c r="N119" s="87"/>
      <c r="O119" s="98"/>
      <c r="P119" s="98"/>
      <c r="Q119" s="24"/>
      <c r="R119" s="56">
        <f t="shared" si="19"/>
        <v>0</v>
      </c>
      <c r="S119" s="56"/>
      <c r="T119" s="42"/>
      <c r="U119" s="42"/>
      <c r="V119" s="22" t="s">
        <v>135</v>
      </c>
      <c r="W119" s="16">
        <f t="shared" si="20"/>
        <v>0</v>
      </c>
      <c r="X119" s="16"/>
      <c r="Y119" s="57">
        <f t="shared" si="21"/>
        <v>0</v>
      </c>
      <c r="Z119" s="57">
        <f t="shared" si="22"/>
        <v>1</v>
      </c>
      <c r="AA119" s="57">
        <f t="shared" si="23"/>
        <v>0</v>
      </c>
      <c r="AB119" s="57">
        <f t="shared" si="24"/>
        <v>0</v>
      </c>
      <c r="AC119" s="57">
        <f t="shared" si="25"/>
        <v>0</v>
      </c>
      <c r="AD119" s="57">
        <f t="shared" si="26"/>
        <v>0</v>
      </c>
      <c r="AE119" s="57" t="str">
        <f t="shared" si="27"/>
        <v>Không đạt</v>
      </c>
      <c r="AF119" s="57" t="str">
        <f t="shared" si="28"/>
        <v>Không đạt</v>
      </c>
      <c r="AG119" s="57">
        <f t="shared" si="29"/>
        <v>0</v>
      </c>
      <c r="AH119" s="57">
        <f t="shared" si="30"/>
        <v>0</v>
      </c>
      <c r="AI119" s="58">
        <f t="shared" si="31"/>
        <v>0</v>
      </c>
      <c r="AJ119" s="58"/>
      <c r="AK119" s="47">
        <f t="shared" si="32"/>
        <v>0</v>
      </c>
      <c r="AL119" s="47">
        <f t="shared" si="33"/>
        <v>0</v>
      </c>
      <c r="AM119" s="47">
        <f t="shared" si="34"/>
        <v>0</v>
      </c>
      <c r="AN119" s="47"/>
    </row>
    <row r="120" spans="2:40" ht="236.25">
      <c r="B120" s="99">
        <v>116</v>
      </c>
      <c r="C120" s="100" t="s">
        <v>511</v>
      </c>
      <c r="D120" s="100" t="s">
        <v>14</v>
      </c>
      <c r="E120" s="100" t="s">
        <v>512</v>
      </c>
      <c r="F120" s="100">
        <v>2016</v>
      </c>
      <c r="G120" s="101">
        <v>2000000</v>
      </c>
      <c r="H120" s="88" t="s">
        <v>91</v>
      </c>
      <c r="I120" s="99" t="s">
        <v>513</v>
      </c>
      <c r="J120" s="99">
        <v>80</v>
      </c>
      <c r="K120" s="88" t="s">
        <v>169</v>
      </c>
      <c r="L120" s="99"/>
      <c r="M120" s="99">
        <v>71</v>
      </c>
      <c r="N120" s="88"/>
      <c r="O120" s="99"/>
      <c r="P120" s="99"/>
      <c r="Q120" s="99" t="s">
        <v>513</v>
      </c>
      <c r="R120" s="56">
        <f t="shared" si="19"/>
        <v>75.5</v>
      </c>
      <c r="S120" s="56" t="str">
        <f t="shared" si="18"/>
        <v>Khá</v>
      </c>
      <c r="T120" s="43"/>
      <c r="U120" s="43"/>
      <c r="V120" s="43"/>
      <c r="W120" s="16">
        <f t="shared" si="20"/>
        <v>9</v>
      </c>
      <c r="Y120" s="57">
        <f t="shared" si="21"/>
        <v>0</v>
      </c>
      <c r="Z120" s="57">
        <f t="shared" si="22"/>
        <v>0</v>
      </c>
      <c r="AA120" s="57">
        <f t="shared" si="23"/>
        <v>0</v>
      </c>
      <c r="AB120" s="57">
        <f t="shared" si="24"/>
        <v>0</v>
      </c>
      <c r="AC120" s="57">
        <f t="shared" si="25"/>
        <v>0</v>
      </c>
      <c r="AD120" s="57">
        <f t="shared" si="26"/>
        <v>0</v>
      </c>
      <c r="AE120" s="57" t="str">
        <f t="shared" si="27"/>
        <v>Tốt</v>
      </c>
      <c r="AF120" s="57" t="str">
        <f t="shared" si="28"/>
        <v>Khá</v>
      </c>
      <c r="AG120" s="57">
        <f t="shared" si="29"/>
        <v>0</v>
      </c>
      <c r="AH120" s="57">
        <f t="shared" si="30"/>
        <v>0</v>
      </c>
      <c r="AI120" s="58">
        <f t="shared" si="31"/>
        <v>0</v>
      </c>
      <c r="AJ120" s="58"/>
      <c r="AK120" s="47">
        <f t="shared" si="32"/>
        <v>0</v>
      </c>
      <c r="AL120" s="47">
        <f t="shared" si="33"/>
        <v>0</v>
      </c>
      <c r="AM120" s="47">
        <f t="shared" si="34"/>
        <v>0</v>
      </c>
      <c r="AN120" s="47"/>
    </row>
    <row r="121" spans="2:40" ht="90">
      <c r="B121" s="99">
        <v>117</v>
      </c>
      <c r="C121" s="100" t="s">
        <v>514</v>
      </c>
      <c r="D121" s="100" t="s">
        <v>14</v>
      </c>
      <c r="E121" s="100" t="s">
        <v>779</v>
      </c>
      <c r="F121" s="100">
        <v>2016</v>
      </c>
      <c r="G121" s="101">
        <v>2000000</v>
      </c>
      <c r="H121" s="88" t="s">
        <v>90</v>
      </c>
      <c r="I121" s="99" t="s">
        <v>392</v>
      </c>
      <c r="J121" s="99">
        <v>76</v>
      </c>
      <c r="K121" s="88" t="s">
        <v>8</v>
      </c>
      <c r="L121" s="99" t="s">
        <v>515</v>
      </c>
      <c r="M121" s="99">
        <v>72</v>
      </c>
      <c r="N121" s="88"/>
      <c r="O121" s="99"/>
      <c r="P121" s="99"/>
      <c r="Q121" s="99" t="s">
        <v>392</v>
      </c>
      <c r="R121" s="56">
        <f t="shared" si="19"/>
        <v>74</v>
      </c>
      <c r="S121" s="56" t="str">
        <f t="shared" si="18"/>
        <v>Khá</v>
      </c>
      <c r="T121" s="43"/>
      <c r="U121" s="43"/>
      <c r="V121" s="43"/>
      <c r="W121" s="16">
        <f t="shared" si="20"/>
        <v>4</v>
      </c>
      <c r="Y121" s="57">
        <f t="shared" si="21"/>
        <v>0</v>
      </c>
      <c r="Z121" s="57">
        <f t="shared" si="22"/>
        <v>0</v>
      </c>
      <c r="AA121" s="57">
        <f t="shared" si="23"/>
        <v>0</v>
      </c>
      <c r="AB121" s="57">
        <f t="shared" si="24"/>
        <v>1</v>
      </c>
      <c r="AC121" s="57">
        <f t="shared" si="25"/>
        <v>0</v>
      </c>
      <c r="AD121" s="57">
        <f t="shared" si="26"/>
        <v>0</v>
      </c>
      <c r="AE121" s="57" t="str">
        <f t="shared" si="27"/>
        <v>Khá</v>
      </c>
      <c r="AF121" s="57" t="str">
        <f t="shared" si="28"/>
        <v>Khá</v>
      </c>
      <c r="AG121" s="57">
        <f t="shared" si="29"/>
        <v>0</v>
      </c>
      <c r="AH121" s="57">
        <f t="shared" si="30"/>
        <v>0</v>
      </c>
      <c r="AI121" s="58">
        <f t="shared" si="31"/>
        <v>0</v>
      </c>
      <c r="AJ121" s="58"/>
      <c r="AK121" s="47">
        <f t="shared" si="32"/>
        <v>0</v>
      </c>
      <c r="AL121" s="47">
        <f t="shared" si="33"/>
        <v>0</v>
      </c>
      <c r="AM121" s="47">
        <f t="shared" si="34"/>
        <v>0</v>
      </c>
      <c r="AN121" s="47"/>
    </row>
    <row r="122" spans="2:40" ht="180">
      <c r="B122" s="99">
        <v>118</v>
      </c>
      <c r="C122" s="100" t="s">
        <v>516</v>
      </c>
      <c r="D122" s="100" t="s">
        <v>14</v>
      </c>
      <c r="E122" s="100" t="s">
        <v>517</v>
      </c>
      <c r="F122" s="100">
        <v>2016</v>
      </c>
      <c r="G122" s="101">
        <v>2000000</v>
      </c>
      <c r="H122" s="88" t="s">
        <v>86</v>
      </c>
      <c r="I122" s="99" t="s">
        <v>518</v>
      </c>
      <c r="J122" s="99">
        <v>70</v>
      </c>
      <c r="K122" s="88" t="s">
        <v>83</v>
      </c>
      <c r="L122" s="99" t="s">
        <v>519</v>
      </c>
      <c r="M122" s="99">
        <v>78</v>
      </c>
      <c r="N122" s="88"/>
      <c r="O122" s="99"/>
      <c r="P122" s="99"/>
      <c r="Q122" s="99" t="s">
        <v>715</v>
      </c>
      <c r="R122" s="56">
        <f t="shared" si="19"/>
        <v>74</v>
      </c>
      <c r="S122" s="56" t="str">
        <f t="shared" si="18"/>
        <v>Khá</v>
      </c>
      <c r="T122" s="43"/>
      <c r="U122" s="43"/>
      <c r="V122" s="43"/>
      <c r="W122" s="16">
        <f t="shared" si="20"/>
        <v>8</v>
      </c>
      <c r="Y122" s="57">
        <f t="shared" si="21"/>
        <v>0</v>
      </c>
      <c r="Z122" s="57">
        <f t="shared" si="22"/>
        <v>0</v>
      </c>
      <c r="AA122" s="57">
        <f t="shared" si="23"/>
        <v>0</v>
      </c>
      <c r="AB122" s="57">
        <f t="shared" si="24"/>
        <v>1</v>
      </c>
      <c r="AC122" s="57">
        <f t="shared" si="25"/>
        <v>0</v>
      </c>
      <c r="AD122" s="57">
        <f t="shared" si="26"/>
        <v>0</v>
      </c>
      <c r="AE122" s="57" t="str">
        <f t="shared" si="27"/>
        <v>Khá</v>
      </c>
      <c r="AF122" s="57" t="str">
        <f t="shared" si="28"/>
        <v>Khá</v>
      </c>
      <c r="AG122" s="57">
        <f t="shared" si="29"/>
        <v>0</v>
      </c>
      <c r="AH122" s="57">
        <f t="shared" si="30"/>
        <v>0</v>
      </c>
      <c r="AI122" s="58">
        <f t="shared" si="31"/>
        <v>0</v>
      </c>
      <c r="AJ122" s="58"/>
      <c r="AK122" s="47">
        <f t="shared" si="32"/>
        <v>0</v>
      </c>
      <c r="AL122" s="47">
        <f t="shared" si="33"/>
        <v>0</v>
      </c>
      <c r="AM122" s="47">
        <f t="shared" si="34"/>
        <v>0</v>
      </c>
      <c r="AN122" s="47"/>
    </row>
    <row r="123" spans="2:40" ht="135">
      <c r="B123" s="99">
        <v>119</v>
      </c>
      <c r="C123" s="100" t="s">
        <v>520</v>
      </c>
      <c r="D123" s="100" t="s">
        <v>14</v>
      </c>
      <c r="E123" s="100" t="s">
        <v>780</v>
      </c>
      <c r="F123" s="100">
        <v>2016</v>
      </c>
      <c r="G123" s="101">
        <v>2000000</v>
      </c>
      <c r="H123" s="88" t="s">
        <v>8</v>
      </c>
      <c r="I123" s="99" t="s">
        <v>515</v>
      </c>
      <c r="J123" s="99">
        <v>81</v>
      </c>
      <c r="K123" s="88" t="s">
        <v>84</v>
      </c>
      <c r="L123" s="99" t="s">
        <v>521</v>
      </c>
      <c r="M123" s="99">
        <v>82</v>
      </c>
      <c r="N123" s="88"/>
      <c r="O123" s="99"/>
      <c r="P123" s="99"/>
      <c r="Q123" s="99" t="s">
        <v>716</v>
      </c>
      <c r="R123" s="56">
        <f t="shared" si="19"/>
        <v>81.5</v>
      </c>
      <c r="S123" s="56" t="str">
        <f t="shared" si="18"/>
        <v>Tốt</v>
      </c>
      <c r="T123" s="43"/>
      <c r="U123" s="43"/>
      <c r="V123" s="43"/>
      <c r="W123" s="16">
        <f t="shared" si="20"/>
        <v>1</v>
      </c>
      <c r="Y123" s="57">
        <f t="shared" si="21"/>
        <v>0</v>
      </c>
      <c r="Z123" s="57">
        <f t="shared" si="22"/>
        <v>0</v>
      </c>
      <c r="AA123" s="57">
        <f t="shared" si="23"/>
        <v>0</v>
      </c>
      <c r="AB123" s="57">
        <f t="shared" si="24"/>
        <v>0</v>
      </c>
      <c r="AC123" s="57">
        <f t="shared" si="25"/>
        <v>1</v>
      </c>
      <c r="AD123" s="57">
        <f t="shared" si="26"/>
        <v>0</v>
      </c>
      <c r="AE123" s="57" t="str">
        <f t="shared" si="27"/>
        <v>Tốt</v>
      </c>
      <c r="AF123" s="57" t="str">
        <f t="shared" si="28"/>
        <v>Tốt</v>
      </c>
      <c r="AG123" s="57">
        <f t="shared" si="29"/>
        <v>0</v>
      </c>
      <c r="AH123" s="57">
        <f t="shared" si="30"/>
        <v>0</v>
      </c>
      <c r="AI123" s="58">
        <f t="shared" si="31"/>
        <v>0</v>
      </c>
      <c r="AJ123" s="58"/>
      <c r="AK123" s="47">
        <f t="shared" si="32"/>
        <v>0</v>
      </c>
      <c r="AL123" s="47">
        <f t="shared" si="33"/>
        <v>0</v>
      </c>
      <c r="AM123" s="47">
        <f t="shared" si="34"/>
        <v>0</v>
      </c>
      <c r="AN123" s="47"/>
    </row>
    <row r="124" spans="2:40" ht="146.25">
      <c r="B124" s="99">
        <v>120</v>
      </c>
      <c r="C124" s="100" t="s">
        <v>522</v>
      </c>
      <c r="D124" s="100" t="s">
        <v>14</v>
      </c>
      <c r="E124" s="100" t="s">
        <v>781</v>
      </c>
      <c r="F124" s="100">
        <v>2016</v>
      </c>
      <c r="G124" s="101">
        <v>2000000</v>
      </c>
      <c r="H124" s="88"/>
      <c r="I124" s="99"/>
      <c r="J124" s="99"/>
      <c r="K124" s="88"/>
      <c r="L124" s="99"/>
      <c r="M124" s="99"/>
      <c r="N124" s="88"/>
      <c r="O124" s="99"/>
      <c r="P124" s="99"/>
      <c r="Q124" s="99"/>
      <c r="R124" s="56">
        <f t="shared" si="19"/>
        <v>0</v>
      </c>
      <c r="S124" s="56"/>
      <c r="T124" s="43"/>
      <c r="U124" s="43"/>
      <c r="V124" s="45" t="s">
        <v>135</v>
      </c>
      <c r="W124" s="16">
        <f t="shared" si="20"/>
        <v>0</v>
      </c>
      <c r="Y124" s="57">
        <f t="shared" si="21"/>
        <v>0</v>
      </c>
      <c r="Z124" s="57">
        <f t="shared" si="22"/>
        <v>1</v>
      </c>
      <c r="AA124" s="57">
        <f t="shared" si="23"/>
        <v>0</v>
      </c>
      <c r="AB124" s="57">
        <f t="shared" si="24"/>
        <v>0</v>
      </c>
      <c r="AC124" s="57">
        <f t="shared" si="25"/>
        <v>0</v>
      </c>
      <c r="AD124" s="57">
        <f t="shared" si="26"/>
        <v>0</v>
      </c>
      <c r="AE124" s="57" t="str">
        <f t="shared" si="27"/>
        <v>Không đạt</v>
      </c>
      <c r="AF124" s="57" t="str">
        <f t="shared" si="28"/>
        <v>Không đạt</v>
      </c>
      <c r="AG124" s="57">
        <f t="shared" si="29"/>
        <v>0</v>
      </c>
      <c r="AH124" s="57">
        <f t="shared" si="30"/>
        <v>0</v>
      </c>
      <c r="AI124" s="58">
        <f t="shared" si="31"/>
        <v>0</v>
      </c>
      <c r="AJ124" s="58"/>
      <c r="AK124" s="47">
        <f t="shared" si="32"/>
        <v>0</v>
      </c>
      <c r="AL124" s="47">
        <f t="shared" si="33"/>
        <v>0</v>
      </c>
      <c r="AM124" s="47">
        <f t="shared" si="34"/>
        <v>0</v>
      </c>
      <c r="AN124" s="47"/>
    </row>
    <row r="125" spans="2:40" ht="146.25">
      <c r="B125" s="99">
        <v>121</v>
      </c>
      <c r="C125" s="100" t="s">
        <v>523</v>
      </c>
      <c r="D125" s="100" t="s">
        <v>14</v>
      </c>
      <c r="E125" s="100" t="s">
        <v>782</v>
      </c>
      <c r="F125" s="100">
        <v>2016</v>
      </c>
      <c r="G125" s="101">
        <v>2000000</v>
      </c>
      <c r="H125" s="88" t="s">
        <v>94</v>
      </c>
      <c r="I125" s="99" t="s">
        <v>524</v>
      </c>
      <c r="J125" s="99">
        <v>83</v>
      </c>
      <c r="K125" s="88" t="s">
        <v>8</v>
      </c>
      <c r="L125" s="99" t="s">
        <v>525</v>
      </c>
      <c r="M125" s="99">
        <v>70</v>
      </c>
      <c r="N125" s="88"/>
      <c r="O125" s="99"/>
      <c r="P125" s="99"/>
      <c r="Q125" s="99" t="s">
        <v>717</v>
      </c>
      <c r="R125" s="56">
        <f t="shared" si="19"/>
        <v>76.5</v>
      </c>
      <c r="S125" s="56" t="str">
        <f t="shared" si="18"/>
        <v>Khá</v>
      </c>
      <c r="T125" s="43"/>
      <c r="U125" s="43"/>
      <c r="V125" s="43"/>
      <c r="W125" s="16">
        <f t="shared" si="20"/>
        <v>13</v>
      </c>
      <c r="Y125" s="57">
        <f t="shared" si="21"/>
        <v>0</v>
      </c>
      <c r="Z125" s="57">
        <f t="shared" si="22"/>
        <v>0</v>
      </c>
      <c r="AA125" s="57">
        <f t="shared" si="23"/>
        <v>0</v>
      </c>
      <c r="AB125" s="57">
        <f t="shared" si="24"/>
        <v>1</v>
      </c>
      <c r="AC125" s="57">
        <f t="shared" si="25"/>
        <v>0</v>
      </c>
      <c r="AD125" s="57">
        <f t="shared" si="26"/>
        <v>0</v>
      </c>
      <c r="AE125" s="57" t="str">
        <f t="shared" si="27"/>
        <v>Tốt</v>
      </c>
      <c r="AF125" s="57" t="str">
        <f t="shared" si="28"/>
        <v>Khá</v>
      </c>
      <c r="AG125" s="57">
        <f t="shared" si="29"/>
        <v>0</v>
      </c>
      <c r="AH125" s="57">
        <f t="shared" si="30"/>
        <v>0</v>
      </c>
      <c r="AI125" s="58">
        <f t="shared" si="31"/>
        <v>0</v>
      </c>
      <c r="AJ125" s="58"/>
      <c r="AK125" s="47">
        <f t="shared" si="32"/>
        <v>0</v>
      </c>
      <c r="AL125" s="47">
        <f t="shared" si="33"/>
        <v>0</v>
      </c>
      <c r="AM125" s="47">
        <f t="shared" si="34"/>
        <v>0</v>
      </c>
      <c r="AN125" s="47"/>
    </row>
    <row r="126" spans="2:40" ht="315">
      <c r="B126" s="99">
        <v>122</v>
      </c>
      <c r="C126" s="100" t="s">
        <v>526</v>
      </c>
      <c r="D126" s="100" t="s">
        <v>14</v>
      </c>
      <c r="E126" s="100" t="s">
        <v>527</v>
      </c>
      <c r="F126" s="100">
        <v>2016</v>
      </c>
      <c r="G126" s="101">
        <v>2000000</v>
      </c>
      <c r="H126" s="88" t="s">
        <v>180</v>
      </c>
      <c r="I126" s="99" t="s">
        <v>528</v>
      </c>
      <c r="J126" s="99">
        <v>74</v>
      </c>
      <c r="K126" s="88" t="s">
        <v>90</v>
      </c>
      <c r="L126" s="99" t="s">
        <v>529</v>
      </c>
      <c r="M126" s="99">
        <v>71</v>
      </c>
      <c r="N126" s="88"/>
      <c r="O126" s="99"/>
      <c r="P126" s="99"/>
      <c r="Q126" s="99" t="s">
        <v>718</v>
      </c>
      <c r="R126" s="56">
        <f t="shared" si="19"/>
        <v>72.5</v>
      </c>
      <c r="S126" s="56" t="str">
        <f t="shared" si="18"/>
        <v>Khá</v>
      </c>
      <c r="T126" s="43"/>
      <c r="U126" s="43"/>
      <c r="V126" s="43"/>
      <c r="W126" s="16">
        <f t="shared" si="20"/>
        <v>3</v>
      </c>
      <c r="Y126" s="57">
        <f t="shared" si="21"/>
        <v>0</v>
      </c>
      <c r="Z126" s="57">
        <f t="shared" si="22"/>
        <v>0</v>
      </c>
      <c r="AA126" s="57">
        <f t="shared" si="23"/>
        <v>0</v>
      </c>
      <c r="AB126" s="57">
        <f t="shared" si="24"/>
        <v>1</v>
      </c>
      <c r="AC126" s="57">
        <f t="shared" si="25"/>
        <v>0</v>
      </c>
      <c r="AD126" s="57">
        <f t="shared" si="26"/>
        <v>0</v>
      </c>
      <c r="AE126" s="57" t="str">
        <f t="shared" si="27"/>
        <v>Khá</v>
      </c>
      <c r="AF126" s="57" t="str">
        <f t="shared" si="28"/>
        <v>Khá</v>
      </c>
      <c r="AG126" s="57">
        <f t="shared" si="29"/>
        <v>0</v>
      </c>
      <c r="AH126" s="57">
        <f t="shared" si="30"/>
        <v>0</v>
      </c>
      <c r="AI126" s="58">
        <f t="shared" si="31"/>
        <v>0</v>
      </c>
      <c r="AJ126" s="58"/>
      <c r="AK126" s="47">
        <f t="shared" si="32"/>
        <v>0</v>
      </c>
      <c r="AL126" s="47">
        <f t="shared" si="33"/>
        <v>0</v>
      </c>
      <c r="AM126" s="47">
        <f t="shared" si="34"/>
        <v>0</v>
      </c>
      <c r="AN126" s="47"/>
    </row>
    <row r="127" spans="2:40" ht="123.75">
      <c r="B127" s="99">
        <v>123</v>
      </c>
      <c r="C127" s="100" t="s">
        <v>530</v>
      </c>
      <c r="D127" s="100" t="s">
        <v>14</v>
      </c>
      <c r="E127" s="100" t="s">
        <v>531</v>
      </c>
      <c r="F127" s="100">
        <v>2016</v>
      </c>
      <c r="G127" s="101">
        <v>2000000</v>
      </c>
      <c r="H127" s="88" t="s">
        <v>91</v>
      </c>
      <c r="I127" s="99" t="s">
        <v>532</v>
      </c>
      <c r="J127" s="99">
        <v>81</v>
      </c>
      <c r="K127" s="88" t="s">
        <v>85</v>
      </c>
      <c r="L127" s="99" t="s">
        <v>533</v>
      </c>
      <c r="M127" s="99">
        <v>92</v>
      </c>
      <c r="N127" s="88"/>
      <c r="O127" s="99"/>
      <c r="P127" s="99"/>
      <c r="Q127" s="99" t="s">
        <v>719</v>
      </c>
      <c r="R127" s="56">
        <f t="shared" si="19"/>
        <v>86.5</v>
      </c>
      <c r="S127" s="56" t="str">
        <f t="shared" si="18"/>
        <v>Tốt</v>
      </c>
      <c r="T127" s="43"/>
      <c r="U127" s="43"/>
      <c r="V127" s="43"/>
      <c r="W127" s="16">
        <f t="shared" si="20"/>
        <v>11</v>
      </c>
      <c r="Y127" s="57">
        <f t="shared" si="21"/>
        <v>0</v>
      </c>
      <c r="Z127" s="57">
        <f t="shared" si="22"/>
        <v>0</v>
      </c>
      <c r="AA127" s="57">
        <f t="shared" si="23"/>
        <v>0</v>
      </c>
      <c r="AB127" s="57">
        <f t="shared" si="24"/>
        <v>0</v>
      </c>
      <c r="AC127" s="57">
        <f t="shared" si="25"/>
        <v>0</v>
      </c>
      <c r="AD127" s="57">
        <f t="shared" si="26"/>
        <v>0</v>
      </c>
      <c r="AE127" s="57" t="str">
        <f t="shared" si="27"/>
        <v>Tốt</v>
      </c>
      <c r="AF127" s="57" t="str">
        <f t="shared" si="28"/>
        <v>Xuất sắc</v>
      </c>
      <c r="AG127" s="57">
        <f t="shared" si="29"/>
        <v>0</v>
      </c>
      <c r="AH127" s="57">
        <f t="shared" si="30"/>
        <v>0</v>
      </c>
      <c r="AI127" s="58">
        <f t="shared" si="31"/>
        <v>0</v>
      </c>
      <c r="AJ127" s="58"/>
      <c r="AK127" s="47">
        <f t="shared" si="32"/>
        <v>0</v>
      </c>
      <c r="AL127" s="47">
        <f t="shared" si="33"/>
        <v>0</v>
      </c>
      <c r="AM127" s="47">
        <f t="shared" si="34"/>
        <v>0</v>
      </c>
      <c r="AN127" s="47"/>
    </row>
    <row r="128" spans="2:40" ht="135">
      <c r="B128" s="99">
        <v>124</v>
      </c>
      <c r="C128" s="100" t="s">
        <v>534</v>
      </c>
      <c r="D128" s="100" t="s">
        <v>14</v>
      </c>
      <c r="E128" s="100" t="s">
        <v>535</v>
      </c>
      <c r="F128" s="100">
        <v>2016</v>
      </c>
      <c r="G128" s="101">
        <v>2000000</v>
      </c>
      <c r="H128" s="88" t="s">
        <v>9</v>
      </c>
      <c r="I128" s="99" t="s">
        <v>741</v>
      </c>
      <c r="J128" s="99">
        <v>73</v>
      </c>
      <c r="K128" s="88" t="s">
        <v>95</v>
      </c>
      <c r="L128" s="99" t="s">
        <v>747</v>
      </c>
      <c r="M128" s="99">
        <v>75</v>
      </c>
      <c r="N128" s="88"/>
      <c r="O128" s="99"/>
      <c r="P128" s="99"/>
      <c r="Q128" s="99" t="s">
        <v>720</v>
      </c>
      <c r="R128" s="56">
        <f t="shared" si="19"/>
        <v>74</v>
      </c>
      <c r="S128" s="56" t="str">
        <f t="shared" si="18"/>
        <v>Khá</v>
      </c>
      <c r="T128" s="43"/>
      <c r="U128" s="43"/>
      <c r="V128" s="43"/>
      <c r="W128" s="16">
        <f t="shared" si="20"/>
        <v>2</v>
      </c>
      <c r="Y128" s="57">
        <f t="shared" si="21"/>
        <v>0</v>
      </c>
      <c r="Z128" s="57">
        <f t="shared" si="22"/>
        <v>0</v>
      </c>
      <c r="AA128" s="57">
        <f t="shared" si="23"/>
        <v>0</v>
      </c>
      <c r="AB128" s="57">
        <f t="shared" si="24"/>
        <v>1</v>
      </c>
      <c r="AC128" s="57">
        <f t="shared" si="25"/>
        <v>0</v>
      </c>
      <c r="AD128" s="57">
        <f t="shared" si="26"/>
        <v>0</v>
      </c>
      <c r="AE128" s="57" t="str">
        <f t="shared" si="27"/>
        <v>Khá</v>
      </c>
      <c r="AF128" s="57" t="str">
        <f t="shared" si="28"/>
        <v>Khá</v>
      </c>
      <c r="AG128" s="57">
        <f t="shared" si="29"/>
        <v>0</v>
      </c>
      <c r="AH128" s="57">
        <f t="shared" si="30"/>
        <v>0</v>
      </c>
      <c r="AI128" s="58">
        <f t="shared" si="31"/>
        <v>0</v>
      </c>
      <c r="AJ128" s="58"/>
      <c r="AK128" s="47">
        <f t="shared" si="32"/>
        <v>0</v>
      </c>
      <c r="AL128" s="47">
        <f t="shared" si="33"/>
        <v>0</v>
      </c>
      <c r="AM128" s="47">
        <f t="shared" si="34"/>
        <v>0</v>
      </c>
      <c r="AN128" s="47"/>
    </row>
    <row r="129" spans="2:40" ht="135">
      <c r="B129" s="99">
        <v>125</v>
      </c>
      <c r="C129" s="100" t="s">
        <v>536</v>
      </c>
      <c r="D129" s="100" t="s">
        <v>14</v>
      </c>
      <c r="E129" s="100" t="s">
        <v>537</v>
      </c>
      <c r="F129" s="100">
        <v>2016</v>
      </c>
      <c r="G129" s="101">
        <v>2000000</v>
      </c>
      <c r="H129" s="88" t="s">
        <v>94</v>
      </c>
      <c r="I129" s="99" t="s">
        <v>524</v>
      </c>
      <c r="J129" s="99">
        <v>84</v>
      </c>
      <c r="K129" s="88" t="s">
        <v>91</v>
      </c>
      <c r="L129" s="99" t="s">
        <v>538</v>
      </c>
      <c r="M129" s="99">
        <v>55</v>
      </c>
      <c r="N129" s="88"/>
      <c r="O129" s="99"/>
      <c r="P129" s="99"/>
      <c r="Q129" s="99" t="s">
        <v>721</v>
      </c>
      <c r="R129" s="56">
        <f t="shared" si="19"/>
        <v>69.5</v>
      </c>
      <c r="S129" s="56" t="str">
        <f t="shared" si="18"/>
        <v>Trung bình</v>
      </c>
      <c r="T129" s="43"/>
      <c r="U129" s="43"/>
      <c r="V129" s="43"/>
      <c r="W129" s="16">
        <f t="shared" si="20"/>
        <v>29</v>
      </c>
      <c r="Y129" s="57">
        <f t="shared" si="21"/>
        <v>0</v>
      </c>
      <c r="Z129" s="57">
        <f t="shared" si="22"/>
        <v>0</v>
      </c>
      <c r="AA129" s="57">
        <f t="shared" si="23"/>
        <v>1</v>
      </c>
      <c r="AB129" s="57">
        <f t="shared" si="24"/>
        <v>0</v>
      </c>
      <c r="AC129" s="57">
        <f t="shared" si="25"/>
        <v>0</v>
      </c>
      <c r="AD129" s="57">
        <f t="shared" si="26"/>
        <v>0</v>
      </c>
      <c r="AE129" s="57" t="str">
        <f t="shared" si="27"/>
        <v>Tốt</v>
      </c>
      <c r="AF129" s="57" t="str">
        <f t="shared" si="28"/>
        <v>Trung bình</v>
      </c>
      <c r="AG129" s="57">
        <f t="shared" si="29"/>
        <v>0</v>
      </c>
      <c r="AH129" s="57">
        <f t="shared" si="30"/>
        <v>1</v>
      </c>
      <c r="AI129" s="58">
        <f t="shared" si="31"/>
        <v>0</v>
      </c>
      <c r="AJ129" s="58"/>
      <c r="AK129" s="47">
        <f t="shared" si="32"/>
        <v>0</v>
      </c>
      <c r="AL129" s="47">
        <f t="shared" si="33"/>
        <v>0</v>
      </c>
      <c r="AM129" s="47">
        <f t="shared" si="34"/>
        <v>0</v>
      </c>
      <c r="AN129" s="47"/>
    </row>
    <row r="130" spans="2:40" ht="123.75">
      <c r="B130" s="99">
        <v>126</v>
      </c>
      <c r="C130" s="100" t="s">
        <v>539</v>
      </c>
      <c r="D130" s="100" t="s">
        <v>14</v>
      </c>
      <c r="E130" s="100" t="s">
        <v>783</v>
      </c>
      <c r="F130" s="100">
        <v>2016</v>
      </c>
      <c r="G130" s="101">
        <v>2000000</v>
      </c>
      <c r="H130" s="88" t="s">
        <v>93</v>
      </c>
      <c r="I130" s="99" t="s">
        <v>437</v>
      </c>
      <c r="J130" s="99">
        <v>80</v>
      </c>
      <c r="K130" s="88" t="s">
        <v>9</v>
      </c>
      <c r="L130" s="99" t="s">
        <v>748</v>
      </c>
      <c r="M130" s="99">
        <v>80</v>
      </c>
      <c r="N130" s="88"/>
      <c r="O130" s="99"/>
      <c r="P130" s="99"/>
      <c r="Q130" s="99" t="s">
        <v>722</v>
      </c>
      <c r="R130" s="56">
        <f t="shared" si="19"/>
        <v>80</v>
      </c>
      <c r="S130" s="56" t="str">
        <f t="shared" si="18"/>
        <v>Tốt</v>
      </c>
      <c r="T130" s="43"/>
      <c r="U130" s="43"/>
      <c r="V130" s="43"/>
      <c r="W130" s="16">
        <f t="shared" si="20"/>
        <v>0</v>
      </c>
      <c r="Y130" s="57">
        <f t="shared" si="21"/>
        <v>0</v>
      </c>
      <c r="Z130" s="57">
        <f t="shared" si="22"/>
        <v>0</v>
      </c>
      <c r="AA130" s="57">
        <f t="shared" si="23"/>
        <v>0</v>
      </c>
      <c r="AB130" s="57">
        <f t="shared" si="24"/>
        <v>0</v>
      </c>
      <c r="AC130" s="57">
        <f t="shared" si="25"/>
        <v>1</v>
      </c>
      <c r="AD130" s="57">
        <f t="shared" si="26"/>
        <v>0</v>
      </c>
      <c r="AE130" s="57" t="str">
        <f t="shared" si="27"/>
        <v>Tốt</v>
      </c>
      <c r="AF130" s="57" t="str">
        <f t="shared" si="28"/>
        <v>Tốt</v>
      </c>
      <c r="AG130" s="57">
        <f t="shared" si="29"/>
        <v>0</v>
      </c>
      <c r="AH130" s="57">
        <f t="shared" si="30"/>
        <v>0</v>
      </c>
      <c r="AI130" s="58">
        <f t="shared" si="31"/>
        <v>0</v>
      </c>
      <c r="AJ130" s="58"/>
      <c r="AK130" s="47">
        <f t="shared" si="32"/>
        <v>0</v>
      </c>
      <c r="AL130" s="47">
        <f t="shared" si="33"/>
        <v>0</v>
      </c>
      <c r="AM130" s="47">
        <f t="shared" si="34"/>
        <v>0</v>
      </c>
      <c r="AN130" s="47"/>
    </row>
    <row r="131" spans="2:40" ht="236.25">
      <c r="B131" s="99">
        <v>127</v>
      </c>
      <c r="C131" s="100" t="s">
        <v>540</v>
      </c>
      <c r="D131" s="100" t="s">
        <v>14</v>
      </c>
      <c r="E131" s="100" t="s">
        <v>541</v>
      </c>
      <c r="F131" s="100">
        <v>2016</v>
      </c>
      <c r="G131" s="101">
        <v>2000000</v>
      </c>
      <c r="H131" s="88" t="s">
        <v>83</v>
      </c>
      <c r="I131" s="99" t="s">
        <v>542</v>
      </c>
      <c r="J131" s="99">
        <v>76</v>
      </c>
      <c r="K131" s="88" t="s">
        <v>8</v>
      </c>
      <c r="L131" s="99" t="s">
        <v>543</v>
      </c>
      <c r="M131" s="99">
        <v>72</v>
      </c>
      <c r="N131" s="88"/>
      <c r="O131" s="99"/>
      <c r="P131" s="99"/>
      <c r="Q131" s="99" t="s">
        <v>542</v>
      </c>
      <c r="R131" s="56">
        <f t="shared" si="19"/>
        <v>74</v>
      </c>
      <c r="S131" s="56" t="str">
        <f t="shared" si="18"/>
        <v>Khá</v>
      </c>
      <c r="T131" s="43"/>
      <c r="U131" s="43"/>
      <c r="V131" s="43"/>
      <c r="W131" s="16">
        <f t="shared" si="20"/>
        <v>4</v>
      </c>
      <c r="Y131" s="57">
        <f t="shared" si="21"/>
        <v>0</v>
      </c>
      <c r="Z131" s="57">
        <f t="shared" si="22"/>
        <v>0</v>
      </c>
      <c r="AA131" s="57">
        <f t="shared" si="23"/>
        <v>0</v>
      </c>
      <c r="AB131" s="57">
        <f t="shared" si="24"/>
        <v>1</v>
      </c>
      <c r="AC131" s="57">
        <f t="shared" si="25"/>
        <v>0</v>
      </c>
      <c r="AD131" s="57">
        <f t="shared" si="26"/>
        <v>0</v>
      </c>
      <c r="AE131" s="57" t="str">
        <f t="shared" si="27"/>
        <v>Khá</v>
      </c>
      <c r="AF131" s="57" t="str">
        <f t="shared" si="28"/>
        <v>Khá</v>
      </c>
      <c r="AG131" s="57">
        <f t="shared" si="29"/>
        <v>0</v>
      </c>
      <c r="AH131" s="57">
        <f t="shared" si="30"/>
        <v>0</v>
      </c>
      <c r="AI131" s="58">
        <f t="shared" si="31"/>
        <v>0</v>
      </c>
      <c r="AJ131" s="58"/>
      <c r="AK131" s="47">
        <f t="shared" si="32"/>
        <v>0</v>
      </c>
      <c r="AL131" s="47">
        <f t="shared" si="33"/>
        <v>0</v>
      </c>
      <c r="AM131" s="47">
        <f t="shared" si="34"/>
        <v>0</v>
      </c>
      <c r="AN131" s="47"/>
    </row>
    <row r="132" spans="2:40" ht="191.25">
      <c r="B132" s="99">
        <v>128</v>
      </c>
      <c r="C132" s="100" t="s">
        <v>544</v>
      </c>
      <c r="D132" s="100" t="s">
        <v>68</v>
      </c>
      <c r="E132" s="100" t="s">
        <v>545</v>
      </c>
      <c r="F132" s="100">
        <v>2016</v>
      </c>
      <c r="G132" s="101">
        <v>2000000</v>
      </c>
      <c r="H132" s="88" t="s">
        <v>104</v>
      </c>
      <c r="I132" s="99" t="s">
        <v>546</v>
      </c>
      <c r="J132" s="99">
        <v>85</v>
      </c>
      <c r="K132" s="88" t="s">
        <v>80</v>
      </c>
      <c r="L132" s="99"/>
      <c r="M132" s="99">
        <v>89</v>
      </c>
      <c r="N132" s="88"/>
      <c r="O132" s="99"/>
      <c r="P132" s="99"/>
      <c r="Q132" s="99" t="s">
        <v>546</v>
      </c>
      <c r="R132" s="56">
        <f t="shared" si="19"/>
        <v>87</v>
      </c>
      <c r="S132" s="56" t="str">
        <f t="shared" si="18"/>
        <v>Tốt</v>
      </c>
      <c r="T132" s="43"/>
      <c r="U132" s="43"/>
      <c r="V132" s="43"/>
      <c r="W132" s="16">
        <f t="shared" si="20"/>
        <v>4</v>
      </c>
      <c r="Y132" s="57">
        <f t="shared" si="21"/>
        <v>0</v>
      </c>
      <c r="Z132" s="57">
        <f t="shared" si="22"/>
        <v>0</v>
      </c>
      <c r="AA132" s="57">
        <f t="shared" si="23"/>
        <v>0</v>
      </c>
      <c r="AB132" s="57">
        <f t="shared" si="24"/>
        <v>0</v>
      </c>
      <c r="AC132" s="57">
        <f t="shared" si="25"/>
        <v>1</v>
      </c>
      <c r="AD132" s="57">
        <f t="shared" si="26"/>
        <v>0</v>
      </c>
      <c r="AE132" s="57" t="str">
        <f t="shared" si="27"/>
        <v>Tốt</v>
      </c>
      <c r="AF132" s="57" t="str">
        <f t="shared" si="28"/>
        <v>Tốt</v>
      </c>
      <c r="AG132" s="57">
        <f t="shared" si="29"/>
        <v>0</v>
      </c>
      <c r="AH132" s="57">
        <f t="shared" si="30"/>
        <v>0</v>
      </c>
      <c r="AI132" s="58">
        <f t="shared" si="31"/>
        <v>0</v>
      </c>
      <c r="AJ132" s="58"/>
      <c r="AK132" s="47">
        <f t="shared" si="32"/>
        <v>0</v>
      </c>
      <c r="AL132" s="47">
        <f t="shared" si="33"/>
        <v>0</v>
      </c>
      <c r="AM132" s="47">
        <f t="shared" si="34"/>
        <v>0</v>
      </c>
      <c r="AN132" s="47"/>
    </row>
    <row r="133" spans="2:40" ht="135">
      <c r="B133" s="99">
        <v>129</v>
      </c>
      <c r="C133" s="100" t="s">
        <v>547</v>
      </c>
      <c r="D133" s="100" t="s">
        <v>109</v>
      </c>
      <c r="E133" s="100" t="s">
        <v>548</v>
      </c>
      <c r="F133" s="100">
        <v>2016</v>
      </c>
      <c r="G133" s="101">
        <v>2000000</v>
      </c>
      <c r="H133" s="88" t="s">
        <v>82</v>
      </c>
      <c r="I133" s="99" t="s">
        <v>549</v>
      </c>
      <c r="J133" s="99">
        <v>82</v>
      </c>
      <c r="K133" s="88" t="s">
        <v>180</v>
      </c>
      <c r="L133" s="99" t="s">
        <v>550</v>
      </c>
      <c r="M133" s="99">
        <v>57</v>
      </c>
      <c r="N133" s="88"/>
      <c r="O133" s="99"/>
      <c r="P133" s="99"/>
      <c r="Q133" s="99" t="s">
        <v>723</v>
      </c>
      <c r="R133" s="56">
        <f t="shared" si="19"/>
        <v>69.5</v>
      </c>
      <c r="S133" s="56" t="str">
        <f aca="true" t="shared" si="35" ref="S133:S176">IF(R133&lt;50,"Không đạt",IF(AND(R133&gt;=50,R133&lt;70),"Trung bình",IF(AND(R133&gt;=70,R133&lt;80),"Khá",IF(AND(R133&gt;=80,R133&lt;90),"Tốt","Xuất sắc"))))</f>
        <v>Trung bình</v>
      </c>
      <c r="T133" s="43"/>
      <c r="U133" s="43"/>
      <c r="V133" s="43"/>
      <c r="W133" s="16">
        <f t="shared" si="20"/>
        <v>25</v>
      </c>
      <c r="Y133" s="57">
        <f t="shared" si="21"/>
        <v>0</v>
      </c>
      <c r="Z133" s="57">
        <f t="shared" si="22"/>
        <v>0</v>
      </c>
      <c r="AA133" s="57">
        <f t="shared" si="23"/>
        <v>1</v>
      </c>
      <c r="AB133" s="57">
        <f t="shared" si="24"/>
        <v>0</v>
      </c>
      <c r="AC133" s="57">
        <f t="shared" si="25"/>
        <v>0</v>
      </c>
      <c r="AD133" s="57">
        <f t="shared" si="26"/>
        <v>0</v>
      </c>
      <c r="AE133" s="57" t="str">
        <f t="shared" si="27"/>
        <v>Tốt</v>
      </c>
      <c r="AF133" s="57" t="str">
        <f t="shared" si="28"/>
        <v>Trung bình</v>
      </c>
      <c r="AG133" s="57">
        <f t="shared" si="29"/>
        <v>0</v>
      </c>
      <c r="AH133" s="57">
        <f t="shared" si="30"/>
        <v>1</v>
      </c>
      <c r="AI133" s="58">
        <f t="shared" si="31"/>
        <v>0</v>
      </c>
      <c r="AJ133" s="58"/>
      <c r="AK133" s="47">
        <f t="shared" si="32"/>
        <v>0</v>
      </c>
      <c r="AL133" s="47">
        <f t="shared" si="33"/>
        <v>0</v>
      </c>
      <c r="AM133" s="47">
        <f t="shared" si="34"/>
        <v>0</v>
      </c>
      <c r="AN133" s="47"/>
    </row>
    <row r="134" spans="2:40" ht="157.5">
      <c r="B134" s="99">
        <v>130</v>
      </c>
      <c r="C134" s="100" t="s">
        <v>551</v>
      </c>
      <c r="D134" s="100" t="s">
        <v>109</v>
      </c>
      <c r="E134" s="100" t="s">
        <v>784</v>
      </c>
      <c r="F134" s="100">
        <v>2016</v>
      </c>
      <c r="G134" s="101">
        <v>2000000</v>
      </c>
      <c r="H134" s="88" t="s">
        <v>92</v>
      </c>
      <c r="I134" s="99" t="s">
        <v>552</v>
      </c>
      <c r="J134" s="99">
        <v>70</v>
      </c>
      <c r="K134" s="88" t="s">
        <v>180</v>
      </c>
      <c r="L134" s="99" t="s">
        <v>553</v>
      </c>
      <c r="M134" s="99">
        <v>84</v>
      </c>
      <c r="N134" s="88"/>
      <c r="O134" s="99"/>
      <c r="P134" s="99"/>
      <c r="Q134" s="99" t="s">
        <v>552</v>
      </c>
      <c r="R134" s="56">
        <f aca="true" t="shared" si="36" ref="R134:R176">IF(P134&gt;0,ROUND((J134+M134+P134)/3,1),ROUND((J134+M134)/2,1))</f>
        <v>77</v>
      </c>
      <c r="S134" s="56" t="str">
        <f t="shared" si="35"/>
        <v>Khá</v>
      </c>
      <c r="T134" s="43"/>
      <c r="U134" s="43"/>
      <c r="V134" s="43"/>
      <c r="W134" s="16">
        <f aca="true" t="shared" si="37" ref="W134:W176">ABS(M134-J134)</f>
        <v>14</v>
      </c>
      <c r="Y134" s="57">
        <f aca="true" t="shared" si="38" ref="Y134:Y176">IF(AND(OR(J134&lt;50,M134&lt;50),R134&gt;=50),1,0)</f>
        <v>0</v>
      </c>
      <c r="Z134" s="57">
        <f aca="true" t="shared" si="39" ref="Z134:Z176">IF(AND(J134&lt;50,M134&lt;50),1,0)</f>
        <v>0</v>
      </c>
      <c r="AA134" s="57">
        <f aca="true" t="shared" si="40" ref="AA134:AA176">IF(OR(AND(AND(70&lt;J134,J134&gt;=50),AND(50&lt;=M134,M134&lt;70)),AND(AND(50&lt;=J134,J134&lt;70),AND(70&gt;M134,M134&gt;=50))),1,0)</f>
        <v>0</v>
      </c>
      <c r="AB134" s="57">
        <f aca="true" t="shared" si="41" ref="AB134:AB176">IF(OR(AND(AND(80&lt;J134,J134&gt;=70),AND(70&lt;=M134,M134&lt;80)),AND(AND(70&lt;=J134,J134&lt;80),AND(80&gt;M134,M134&gt;=70))),1,0)</f>
        <v>0</v>
      </c>
      <c r="AC134" s="57">
        <f aca="true" t="shared" si="42" ref="AC134:AC176">IF(OR(AND(AND(90&lt;J134,J134&gt;=80),AND(80&lt;=M134,M134&lt;90)),AND(AND(80&lt;=J134,J134&lt;90),AND(90&gt;M134,M134&gt;=80))),1,0)</f>
        <v>0</v>
      </c>
      <c r="AD134" s="57">
        <f aca="true" t="shared" si="43" ref="AD134:AD176">IF(AND(J134&gt;=90,M134&gt;=90),1,0)</f>
        <v>0</v>
      </c>
      <c r="AE134" s="57" t="str">
        <f aca="true" t="shared" si="44" ref="AE134:AE176">IF(J134&lt;50,"Không đạt",IF(AND(J134&gt;=50,J134&lt;70),"Trung bình",IF(AND(J134&gt;=70,J134&lt;80),"Khá",IF(AND(J134&gt;=80,J134&lt;90),"Tốt","Xuất sắc"))))</f>
        <v>Khá</v>
      </c>
      <c r="AF134" s="57" t="str">
        <f aca="true" t="shared" si="45" ref="AF134:AF176">IF(M134&lt;50,"Không đạt",IF(AND(M134&gt;=50,M134&lt;70),"Trung bình",IF(AND(M134&gt;=70,M134&lt;80),"Khá",IF(AND(M134&gt;=80,M134&lt;90),"Tốt","Xuất sắc"))))</f>
        <v>Tốt</v>
      </c>
      <c r="AG134" s="57">
        <f aca="true" t="shared" si="46" ref="AG134:AG176">IF(OR(AND(AE134="Khá",AF134="Trung bình"),AND(AE134="Trung bình",AF134="Khá")),1,0)</f>
        <v>0</v>
      </c>
      <c r="AH134" s="57">
        <f aca="true" t="shared" si="47" ref="AH134:AH176">IF(OR(AND(AE134="Tốt",AF134="Trung bình"),AND(AE134="Trung bình",AF134="Tốt")),1,0)</f>
        <v>0</v>
      </c>
      <c r="AI134" s="58">
        <f aca="true" t="shared" si="48" ref="AI134:AI176">IF(OR(AND(AE134="Xuất sắc",AF134="Trung bình"),AND(AE134="Trung bình",AF134="Xuất sắc")),1,0)</f>
        <v>0</v>
      </c>
      <c r="AJ134" s="58"/>
      <c r="AK134" s="47">
        <f aca="true" t="shared" si="49" ref="AK134:AK176">IF(OR(AND(AE134="Khá",AI134="Trung bình"),AND(AE134="Trung bình",AI134="Khá")),1,0)</f>
        <v>0</v>
      </c>
      <c r="AL134" s="47">
        <f aca="true" t="shared" si="50" ref="AL134:AL176">IF(OR(AND(AI134="Khá",OR(AJ134="Trung bình",AJ134="Không đạt")),AND(OR(AI134="Trung bình",AI134="Không đạt"),AJ134="Khá")),1,0)</f>
        <v>0</v>
      </c>
      <c r="AM134" s="47">
        <f aca="true" t="shared" si="51" ref="AM134:AM176">IF(OR(AND(AE134="Không đạt",AF134="Trung bình"),AND(AE134="Trung bình",AF134="Không đạt")),1,0)</f>
        <v>0</v>
      </c>
      <c r="AN134" s="47"/>
    </row>
    <row r="135" spans="2:40" ht="168.75">
      <c r="B135" s="99">
        <v>131</v>
      </c>
      <c r="C135" s="100" t="s">
        <v>554</v>
      </c>
      <c r="D135" s="100" t="s">
        <v>109</v>
      </c>
      <c r="E135" s="100" t="s">
        <v>555</v>
      </c>
      <c r="F135" s="100">
        <v>2016</v>
      </c>
      <c r="G135" s="101">
        <v>2000000</v>
      </c>
      <c r="H135" s="88" t="s">
        <v>180</v>
      </c>
      <c r="I135" s="99" t="s">
        <v>556</v>
      </c>
      <c r="J135" s="99">
        <v>70</v>
      </c>
      <c r="K135" s="88" t="s">
        <v>87</v>
      </c>
      <c r="L135" s="99" t="s">
        <v>557</v>
      </c>
      <c r="M135" s="99">
        <v>83.5</v>
      </c>
      <c r="N135" s="88"/>
      <c r="O135" s="99"/>
      <c r="P135" s="99"/>
      <c r="Q135" s="99" t="s">
        <v>724</v>
      </c>
      <c r="R135" s="56">
        <f t="shared" si="36"/>
        <v>76.8</v>
      </c>
      <c r="S135" s="56" t="str">
        <f t="shared" si="35"/>
        <v>Khá</v>
      </c>
      <c r="T135" s="43"/>
      <c r="U135" s="43"/>
      <c r="V135" s="43"/>
      <c r="W135" s="16">
        <f t="shared" si="37"/>
        <v>13.5</v>
      </c>
      <c r="Y135" s="57">
        <f t="shared" si="38"/>
        <v>0</v>
      </c>
      <c r="Z135" s="57">
        <f t="shared" si="39"/>
        <v>0</v>
      </c>
      <c r="AA135" s="57">
        <f t="shared" si="40"/>
        <v>0</v>
      </c>
      <c r="AB135" s="57">
        <f t="shared" si="41"/>
        <v>0</v>
      </c>
      <c r="AC135" s="57">
        <f t="shared" si="42"/>
        <v>0</v>
      </c>
      <c r="AD135" s="57">
        <f t="shared" si="43"/>
        <v>0</v>
      </c>
      <c r="AE135" s="57" t="str">
        <f t="shared" si="44"/>
        <v>Khá</v>
      </c>
      <c r="AF135" s="57" t="str">
        <f t="shared" si="45"/>
        <v>Tốt</v>
      </c>
      <c r="AG135" s="57">
        <f t="shared" si="46"/>
        <v>0</v>
      </c>
      <c r="AH135" s="57">
        <f t="shared" si="47"/>
        <v>0</v>
      </c>
      <c r="AI135" s="58">
        <f t="shared" si="48"/>
        <v>0</v>
      </c>
      <c r="AJ135" s="58"/>
      <c r="AK135" s="47">
        <f t="shared" si="49"/>
        <v>0</v>
      </c>
      <c r="AL135" s="47">
        <f t="shared" si="50"/>
        <v>0</v>
      </c>
      <c r="AM135" s="47">
        <f t="shared" si="51"/>
        <v>0</v>
      </c>
      <c r="AN135" s="47"/>
    </row>
    <row r="136" spans="2:40" ht="191.25">
      <c r="B136" s="99">
        <v>132</v>
      </c>
      <c r="C136" s="100" t="s">
        <v>558</v>
      </c>
      <c r="D136" s="100" t="s">
        <v>109</v>
      </c>
      <c r="E136" s="100" t="s">
        <v>559</v>
      </c>
      <c r="F136" s="100">
        <v>2016</v>
      </c>
      <c r="G136" s="101">
        <v>2000000</v>
      </c>
      <c r="H136" s="88" t="s">
        <v>180</v>
      </c>
      <c r="I136" s="99" t="s">
        <v>560</v>
      </c>
      <c r="J136" s="99">
        <v>47</v>
      </c>
      <c r="K136" s="88" t="s">
        <v>85</v>
      </c>
      <c r="L136" s="99" t="s">
        <v>561</v>
      </c>
      <c r="M136" s="99">
        <v>80</v>
      </c>
      <c r="N136" s="88"/>
      <c r="O136" s="99"/>
      <c r="P136" s="99">
        <v>70</v>
      </c>
      <c r="Q136" s="99"/>
      <c r="R136" s="56">
        <f t="shared" si="36"/>
        <v>65.7</v>
      </c>
      <c r="S136" s="56" t="str">
        <f t="shared" si="35"/>
        <v>Trung bình</v>
      </c>
      <c r="T136" s="43"/>
      <c r="U136" s="43"/>
      <c r="V136" s="43"/>
      <c r="W136" s="16">
        <f t="shared" si="37"/>
        <v>33</v>
      </c>
      <c r="Y136" s="57">
        <f t="shared" si="38"/>
        <v>1</v>
      </c>
      <c r="Z136" s="57">
        <f t="shared" si="39"/>
        <v>0</v>
      </c>
      <c r="AA136" s="57">
        <f t="shared" si="40"/>
        <v>0</v>
      </c>
      <c r="AB136" s="57">
        <f t="shared" si="41"/>
        <v>0</v>
      </c>
      <c r="AC136" s="57">
        <f t="shared" si="42"/>
        <v>0</v>
      </c>
      <c r="AD136" s="57">
        <f t="shared" si="43"/>
        <v>0</v>
      </c>
      <c r="AE136" s="57" t="str">
        <f t="shared" si="44"/>
        <v>Không đạt</v>
      </c>
      <c r="AF136" s="57" t="str">
        <f t="shared" si="45"/>
        <v>Tốt</v>
      </c>
      <c r="AG136" s="57">
        <f t="shared" si="46"/>
        <v>0</v>
      </c>
      <c r="AH136" s="57">
        <f t="shared" si="47"/>
        <v>0</v>
      </c>
      <c r="AI136" s="58">
        <f t="shared" si="48"/>
        <v>0</v>
      </c>
      <c r="AJ136" s="58"/>
      <c r="AK136" s="47">
        <f t="shared" si="49"/>
        <v>0</v>
      </c>
      <c r="AL136" s="47">
        <f t="shared" si="50"/>
        <v>0</v>
      </c>
      <c r="AM136" s="47">
        <f t="shared" si="51"/>
        <v>0</v>
      </c>
      <c r="AN136" s="47"/>
    </row>
    <row r="137" spans="2:40" ht="157.5">
      <c r="B137" s="99">
        <v>133</v>
      </c>
      <c r="C137" s="100" t="s">
        <v>562</v>
      </c>
      <c r="D137" s="100" t="s">
        <v>109</v>
      </c>
      <c r="E137" s="100" t="s">
        <v>785</v>
      </c>
      <c r="F137" s="100" t="s">
        <v>563</v>
      </c>
      <c r="G137" s="101">
        <v>2000000</v>
      </c>
      <c r="H137" s="88"/>
      <c r="I137" s="99"/>
      <c r="J137" s="99"/>
      <c r="K137" s="88"/>
      <c r="L137" s="99"/>
      <c r="M137" s="99"/>
      <c r="N137" s="88"/>
      <c r="O137" s="99"/>
      <c r="P137" s="99"/>
      <c r="Q137" s="99"/>
      <c r="R137" s="56">
        <f t="shared" si="36"/>
        <v>0</v>
      </c>
      <c r="S137" s="56"/>
      <c r="T137" s="43"/>
      <c r="U137" s="43"/>
      <c r="V137" s="45" t="s">
        <v>135</v>
      </c>
      <c r="W137" s="16">
        <f t="shared" si="37"/>
        <v>0</v>
      </c>
      <c r="Y137" s="57">
        <f t="shared" si="38"/>
        <v>0</v>
      </c>
      <c r="Z137" s="57">
        <f t="shared" si="39"/>
        <v>1</v>
      </c>
      <c r="AA137" s="57">
        <f t="shared" si="40"/>
        <v>0</v>
      </c>
      <c r="AB137" s="57">
        <f t="shared" si="41"/>
        <v>0</v>
      </c>
      <c r="AC137" s="57">
        <f t="shared" si="42"/>
        <v>0</v>
      </c>
      <c r="AD137" s="57">
        <f t="shared" si="43"/>
        <v>0</v>
      </c>
      <c r="AE137" s="57" t="str">
        <f t="shared" si="44"/>
        <v>Không đạt</v>
      </c>
      <c r="AF137" s="57" t="str">
        <f t="shared" si="45"/>
        <v>Không đạt</v>
      </c>
      <c r="AG137" s="57">
        <f t="shared" si="46"/>
        <v>0</v>
      </c>
      <c r="AH137" s="57">
        <f t="shared" si="47"/>
        <v>0</v>
      </c>
      <c r="AI137" s="58">
        <f t="shared" si="48"/>
        <v>0</v>
      </c>
      <c r="AJ137" s="58"/>
      <c r="AK137" s="47">
        <f t="shared" si="49"/>
        <v>0</v>
      </c>
      <c r="AL137" s="47">
        <f t="shared" si="50"/>
        <v>0</v>
      </c>
      <c r="AM137" s="47">
        <f t="shared" si="51"/>
        <v>0</v>
      </c>
      <c r="AN137" s="47"/>
    </row>
    <row r="138" spans="2:40" ht="191.25">
      <c r="B138" s="99">
        <v>134</v>
      </c>
      <c r="C138" s="100" t="s">
        <v>564</v>
      </c>
      <c r="D138" s="100" t="s">
        <v>124</v>
      </c>
      <c r="E138" s="100" t="s">
        <v>565</v>
      </c>
      <c r="F138" s="100">
        <v>2016</v>
      </c>
      <c r="G138" s="101">
        <v>2000000</v>
      </c>
      <c r="H138" s="88" t="s">
        <v>169</v>
      </c>
      <c r="I138" s="99"/>
      <c r="J138" s="99">
        <v>75</v>
      </c>
      <c r="K138" s="88" t="s">
        <v>83</v>
      </c>
      <c r="L138" s="99" t="s">
        <v>566</v>
      </c>
      <c r="M138" s="99">
        <v>73</v>
      </c>
      <c r="N138" s="88"/>
      <c r="O138" s="99"/>
      <c r="P138" s="99"/>
      <c r="Q138" s="99" t="s">
        <v>566</v>
      </c>
      <c r="R138" s="56">
        <f t="shared" si="36"/>
        <v>74</v>
      </c>
      <c r="S138" s="56" t="str">
        <f t="shared" si="35"/>
        <v>Khá</v>
      </c>
      <c r="T138" s="43"/>
      <c r="U138" s="43"/>
      <c r="V138" s="43"/>
      <c r="W138" s="16">
        <f t="shared" si="37"/>
        <v>2</v>
      </c>
      <c r="Y138" s="57">
        <f t="shared" si="38"/>
        <v>0</v>
      </c>
      <c r="Z138" s="57">
        <f t="shared" si="39"/>
        <v>0</v>
      </c>
      <c r="AA138" s="57">
        <f t="shared" si="40"/>
        <v>0</v>
      </c>
      <c r="AB138" s="57">
        <f t="shared" si="41"/>
        <v>1</v>
      </c>
      <c r="AC138" s="57">
        <f t="shared" si="42"/>
        <v>0</v>
      </c>
      <c r="AD138" s="57">
        <f t="shared" si="43"/>
        <v>0</v>
      </c>
      <c r="AE138" s="57" t="str">
        <f t="shared" si="44"/>
        <v>Khá</v>
      </c>
      <c r="AF138" s="57" t="str">
        <f t="shared" si="45"/>
        <v>Khá</v>
      </c>
      <c r="AG138" s="57">
        <f t="shared" si="46"/>
        <v>0</v>
      </c>
      <c r="AH138" s="57">
        <f t="shared" si="47"/>
        <v>0</v>
      </c>
      <c r="AI138" s="58">
        <f t="shared" si="48"/>
        <v>0</v>
      </c>
      <c r="AJ138" s="58"/>
      <c r="AK138" s="47">
        <f t="shared" si="49"/>
        <v>0</v>
      </c>
      <c r="AL138" s="47">
        <f t="shared" si="50"/>
        <v>0</v>
      </c>
      <c r="AM138" s="47">
        <f t="shared" si="51"/>
        <v>0</v>
      </c>
      <c r="AN138" s="47"/>
    </row>
    <row r="139" spans="2:40" ht="135">
      <c r="B139" s="99">
        <v>135</v>
      </c>
      <c r="C139" s="100" t="s">
        <v>567</v>
      </c>
      <c r="D139" s="100" t="s">
        <v>124</v>
      </c>
      <c r="E139" s="100" t="s">
        <v>786</v>
      </c>
      <c r="F139" s="100">
        <v>2016</v>
      </c>
      <c r="G139" s="101">
        <v>2000000</v>
      </c>
      <c r="H139" s="88"/>
      <c r="I139" s="99"/>
      <c r="J139" s="99"/>
      <c r="K139" s="88"/>
      <c r="L139" s="99"/>
      <c r="M139" s="99"/>
      <c r="N139" s="88"/>
      <c r="O139" s="99"/>
      <c r="P139" s="99"/>
      <c r="Q139" s="99"/>
      <c r="R139" s="56">
        <f t="shared" si="36"/>
        <v>0</v>
      </c>
      <c r="S139" s="56"/>
      <c r="T139" s="43"/>
      <c r="U139" s="43"/>
      <c r="V139" s="45" t="s">
        <v>134</v>
      </c>
      <c r="W139" s="16">
        <f t="shared" si="37"/>
        <v>0</v>
      </c>
      <c r="Y139" s="57">
        <f t="shared" si="38"/>
        <v>0</v>
      </c>
      <c r="Z139" s="57">
        <f t="shared" si="39"/>
        <v>1</v>
      </c>
      <c r="AA139" s="57">
        <f t="shared" si="40"/>
        <v>0</v>
      </c>
      <c r="AB139" s="57">
        <f t="shared" si="41"/>
        <v>0</v>
      </c>
      <c r="AC139" s="57">
        <f t="shared" si="42"/>
        <v>0</v>
      </c>
      <c r="AD139" s="57">
        <f t="shared" si="43"/>
        <v>0</v>
      </c>
      <c r="AE139" s="57" t="str">
        <f t="shared" si="44"/>
        <v>Không đạt</v>
      </c>
      <c r="AF139" s="57" t="str">
        <f t="shared" si="45"/>
        <v>Không đạt</v>
      </c>
      <c r="AG139" s="57">
        <f t="shared" si="46"/>
        <v>0</v>
      </c>
      <c r="AH139" s="57">
        <f t="shared" si="47"/>
        <v>0</v>
      </c>
      <c r="AI139" s="58">
        <f t="shared" si="48"/>
        <v>0</v>
      </c>
      <c r="AJ139" s="58"/>
      <c r="AK139" s="47">
        <f t="shared" si="49"/>
        <v>0</v>
      </c>
      <c r="AL139" s="47">
        <f t="shared" si="50"/>
        <v>0</v>
      </c>
      <c r="AM139" s="47">
        <f t="shared" si="51"/>
        <v>0</v>
      </c>
      <c r="AN139" s="47"/>
    </row>
    <row r="140" spans="2:40" ht="191.25">
      <c r="B140" s="99">
        <v>136</v>
      </c>
      <c r="C140" s="100" t="s">
        <v>568</v>
      </c>
      <c r="D140" s="100" t="s">
        <v>124</v>
      </c>
      <c r="E140" s="100" t="s">
        <v>569</v>
      </c>
      <c r="F140" s="100">
        <v>2016</v>
      </c>
      <c r="G140" s="101">
        <v>2000000</v>
      </c>
      <c r="H140" s="88" t="s">
        <v>94</v>
      </c>
      <c r="I140" s="99" t="s">
        <v>570</v>
      </c>
      <c r="J140" s="99">
        <v>76</v>
      </c>
      <c r="K140" s="88" t="s">
        <v>89</v>
      </c>
      <c r="L140" s="99" t="s">
        <v>571</v>
      </c>
      <c r="M140" s="99">
        <v>80</v>
      </c>
      <c r="N140" s="88"/>
      <c r="O140" s="99"/>
      <c r="P140" s="99"/>
      <c r="Q140" s="99" t="s">
        <v>571</v>
      </c>
      <c r="R140" s="56">
        <f t="shared" si="36"/>
        <v>78</v>
      </c>
      <c r="S140" s="56" t="str">
        <f t="shared" si="35"/>
        <v>Khá</v>
      </c>
      <c r="T140" s="43"/>
      <c r="U140" s="43"/>
      <c r="V140" s="43"/>
      <c r="W140" s="16">
        <f t="shared" si="37"/>
        <v>4</v>
      </c>
      <c r="Y140" s="57">
        <f t="shared" si="38"/>
        <v>0</v>
      </c>
      <c r="Z140" s="57">
        <f t="shared" si="39"/>
        <v>0</v>
      </c>
      <c r="AA140" s="57">
        <f t="shared" si="40"/>
        <v>0</v>
      </c>
      <c r="AB140" s="57">
        <f t="shared" si="41"/>
        <v>0</v>
      </c>
      <c r="AC140" s="57">
        <f t="shared" si="42"/>
        <v>0</v>
      </c>
      <c r="AD140" s="57">
        <f t="shared" si="43"/>
        <v>0</v>
      </c>
      <c r="AE140" s="57" t="str">
        <f t="shared" si="44"/>
        <v>Khá</v>
      </c>
      <c r="AF140" s="57" t="str">
        <f t="shared" si="45"/>
        <v>Tốt</v>
      </c>
      <c r="AG140" s="57">
        <f t="shared" si="46"/>
        <v>0</v>
      </c>
      <c r="AH140" s="57">
        <f t="shared" si="47"/>
        <v>0</v>
      </c>
      <c r="AI140" s="58">
        <f t="shared" si="48"/>
        <v>0</v>
      </c>
      <c r="AJ140" s="58"/>
      <c r="AK140" s="47">
        <f t="shared" si="49"/>
        <v>0</v>
      </c>
      <c r="AL140" s="47">
        <f t="shared" si="50"/>
        <v>0</v>
      </c>
      <c r="AM140" s="47">
        <f t="shared" si="51"/>
        <v>0</v>
      </c>
      <c r="AN140" s="47"/>
    </row>
    <row r="141" spans="2:40" ht="202.5">
      <c r="B141" s="99">
        <v>137</v>
      </c>
      <c r="C141" s="100" t="s">
        <v>572</v>
      </c>
      <c r="D141" s="100" t="s">
        <v>124</v>
      </c>
      <c r="E141" s="100" t="s">
        <v>573</v>
      </c>
      <c r="F141" s="100">
        <v>2016</v>
      </c>
      <c r="G141" s="101">
        <v>2000000</v>
      </c>
      <c r="H141" s="88" t="s">
        <v>95</v>
      </c>
      <c r="I141" s="99" t="s">
        <v>742</v>
      </c>
      <c r="J141" s="99">
        <v>73</v>
      </c>
      <c r="K141" s="88" t="s">
        <v>83</v>
      </c>
      <c r="L141" s="99" t="s">
        <v>574</v>
      </c>
      <c r="M141" s="99">
        <v>75</v>
      </c>
      <c r="N141" s="88"/>
      <c r="O141" s="99"/>
      <c r="P141" s="99"/>
      <c r="Q141" s="99" t="s">
        <v>574</v>
      </c>
      <c r="R141" s="56">
        <f t="shared" si="36"/>
        <v>74</v>
      </c>
      <c r="S141" s="56" t="str">
        <f t="shared" si="35"/>
        <v>Khá</v>
      </c>
      <c r="T141" s="43"/>
      <c r="U141" s="43"/>
      <c r="V141" s="43"/>
      <c r="W141" s="16">
        <f t="shared" si="37"/>
        <v>2</v>
      </c>
      <c r="Y141" s="57">
        <f t="shared" si="38"/>
        <v>0</v>
      </c>
      <c r="Z141" s="57">
        <f t="shared" si="39"/>
        <v>0</v>
      </c>
      <c r="AA141" s="57">
        <f t="shared" si="40"/>
        <v>0</v>
      </c>
      <c r="AB141" s="57">
        <f t="shared" si="41"/>
        <v>1</v>
      </c>
      <c r="AC141" s="57">
        <f t="shared" si="42"/>
        <v>0</v>
      </c>
      <c r="AD141" s="57">
        <f t="shared" si="43"/>
        <v>0</v>
      </c>
      <c r="AE141" s="57" t="str">
        <f t="shared" si="44"/>
        <v>Khá</v>
      </c>
      <c r="AF141" s="57" t="str">
        <f t="shared" si="45"/>
        <v>Khá</v>
      </c>
      <c r="AG141" s="57">
        <f t="shared" si="46"/>
        <v>0</v>
      </c>
      <c r="AH141" s="57">
        <f t="shared" si="47"/>
        <v>0</v>
      </c>
      <c r="AI141" s="58">
        <f t="shared" si="48"/>
        <v>0</v>
      </c>
      <c r="AJ141" s="58"/>
      <c r="AK141" s="47">
        <f t="shared" si="49"/>
        <v>0</v>
      </c>
      <c r="AL141" s="47">
        <f t="shared" si="50"/>
        <v>0</v>
      </c>
      <c r="AM141" s="47">
        <f t="shared" si="51"/>
        <v>0</v>
      </c>
      <c r="AN141" s="47"/>
    </row>
    <row r="142" spans="2:40" ht="202.5">
      <c r="B142" s="99">
        <v>138</v>
      </c>
      <c r="C142" s="100" t="s">
        <v>575</v>
      </c>
      <c r="D142" s="100" t="s">
        <v>124</v>
      </c>
      <c r="E142" s="100" t="s">
        <v>576</v>
      </c>
      <c r="F142" s="100">
        <v>2016</v>
      </c>
      <c r="G142" s="101">
        <v>2000000</v>
      </c>
      <c r="H142" s="88" t="s">
        <v>222</v>
      </c>
      <c r="I142" s="99" t="s">
        <v>577</v>
      </c>
      <c r="J142" s="99">
        <v>58</v>
      </c>
      <c r="K142" s="88" t="s">
        <v>86</v>
      </c>
      <c r="L142" s="99" t="s">
        <v>578</v>
      </c>
      <c r="M142" s="99">
        <v>61</v>
      </c>
      <c r="N142" s="88"/>
      <c r="O142" s="99"/>
      <c r="P142" s="99"/>
      <c r="Q142" s="99" t="s">
        <v>725</v>
      </c>
      <c r="R142" s="56">
        <f t="shared" si="36"/>
        <v>59.5</v>
      </c>
      <c r="S142" s="56" t="str">
        <f t="shared" si="35"/>
        <v>Trung bình</v>
      </c>
      <c r="T142" s="43"/>
      <c r="U142" s="43"/>
      <c r="V142" s="43"/>
      <c r="W142" s="16">
        <f t="shared" si="37"/>
        <v>3</v>
      </c>
      <c r="Y142" s="57">
        <f t="shared" si="38"/>
        <v>0</v>
      </c>
      <c r="Z142" s="57">
        <f t="shared" si="39"/>
        <v>0</v>
      </c>
      <c r="AA142" s="57">
        <f t="shared" si="40"/>
        <v>1</v>
      </c>
      <c r="AB142" s="57">
        <f t="shared" si="41"/>
        <v>0</v>
      </c>
      <c r="AC142" s="57">
        <f t="shared" si="42"/>
        <v>0</v>
      </c>
      <c r="AD142" s="57">
        <f t="shared" si="43"/>
        <v>0</v>
      </c>
      <c r="AE142" s="57" t="str">
        <f t="shared" si="44"/>
        <v>Trung bình</v>
      </c>
      <c r="AF142" s="57" t="str">
        <f t="shared" si="45"/>
        <v>Trung bình</v>
      </c>
      <c r="AG142" s="57">
        <f t="shared" si="46"/>
        <v>0</v>
      </c>
      <c r="AH142" s="57">
        <f t="shared" si="47"/>
        <v>0</v>
      </c>
      <c r="AI142" s="58">
        <f t="shared" si="48"/>
        <v>0</v>
      </c>
      <c r="AJ142" s="58"/>
      <c r="AK142" s="47">
        <f t="shared" si="49"/>
        <v>0</v>
      </c>
      <c r="AL142" s="47">
        <f t="shared" si="50"/>
        <v>0</v>
      </c>
      <c r="AM142" s="47">
        <f t="shared" si="51"/>
        <v>0</v>
      </c>
      <c r="AN142" s="47"/>
    </row>
    <row r="143" spans="2:40" ht="135">
      <c r="B143" s="99">
        <v>139</v>
      </c>
      <c r="C143" s="100" t="s">
        <v>579</v>
      </c>
      <c r="D143" s="100" t="s">
        <v>124</v>
      </c>
      <c r="E143" s="100" t="s">
        <v>580</v>
      </c>
      <c r="F143" s="100">
        <v>2016</v>
      </c>
      <c r="G143" s="101">
        <v>2000000</v>
      </c>
      <c r="H143" s="88" t="s">
        <v>95</v>
      </c>
      <c r="I143" s="99" t="s">
        <v>726</v>
      </c>
      <c r="J143" s="99">
        <v>75</v>
      </c>
      <c r="K143" s="88" t="s">
        <v>9</v>
      </c>
      <c r="L143" s="99" t="s">
        <v>749</v>
      </c>
      <c r="M143" s="99">
        <v>73</v>
      </c>
      <c r="N143" s="88"/>
      <c r="O143" s="99"/>
      <c r="P143" s="99"/>
      <c r="Q143" s="99" t="s">
        <v>726</v>
      </c>
      <c r="R143" s="56">
        <f t="shared" si="36"/>
        <v>74</v>
      </c>
      <c r="S143" s="56" t="str">
        <f t="shared" si="35"/>
        <v>Khá</v>
      </c>
      <c r="T143" s="43"/>
      <c r="U143" s="43"/>
      <c r="V143" s="43"/>
      <c r="W143" s="16">
        <f t="shared" si="37"/>
        <v>2</v>
      </c>
      <c r="Y143" s="57">
        <f t="shared" si="38"/>
        <v>0</v>
      </c>
      <c r="Z143" s="57">
        <f t="shared" si="39"/>
        <v>0</v>
      </c>
      <c r="AA143" s="57">
        <f t="shared" si="40"/>
        <v>0</v>
      </c>
      <c r="AB143" s="57">
        <f t="shared" si="41"/>
        <v>1</v>
      </c>
      <c r="AC143" s="57">
        <f t="shared" si="42"/>
        <v>0</v>
      </c>
      <c r="AD143" s="57">
        <f t="shared" si="43"/>
        <v>0</v>
      </c>
      <c r="AE143" s="57" t="str">
        <f t="shared" si="44"/>
        <v>Khá</v>
      </c>
      <c r="AF143" s="57" t="str">
        <f t="shared" si="45"/>
        <v>Khá</v>
      </c>
      <c r="AG143" s="57">
        <f t="shared" si="46"/>
        <v>0</v>
      </c>
      <c r="AH143" s="57">
        <f t="shared" si="47"/>
        <v>0</v>
      </c>
      <c r="AI143" s="58">
        <f t="shared" si="48"/>
        <v>0</v>
      </c>
      <c r="AJ143" s="58"/>
      <c r="AK143" s="47">
        <f t="shared" si="49"/>
        <v>0</v>
      </c>
      <c r="AL143" s="47">
        <f t="shared" si="50"/>
        <v>0</v>
      </c>
      <c r="AM143" s="47">
        <f t="shared" si="51"/>
        <v>0</v>
      </c>
      <c r="AN143" s="47"/>
    </row>
    <row r="144" spans="2:40" ht="146.25">
      <c r="B144" s="99">
        <v>140</v>
      </c>
      <c r="C144" s="100" t="s">
        <v>581</v>
      </c>
      <c r="D144" s="100" t="s">
        <v>124</v>
      </c>
      <c r="E144" s="100" t="s">
        <v>582</v>
      </c>
      <c r="F144" s="100">
        <v>2016</v>
      </c>
      <c r="G144" s="101">
        <v>2000000</v>
      </c>
      <c r="H144" s="88" t="s">
        <v>87</v>
      </c>
      <c r="I144" s="99" t="s">
        <v>583</v>
      </c>
      <c r="J144" s="99">
        <v>80</v>
      </c>
      <c r="K144" s="88" t="s">
        <v>180</v>
      </c>
      <c r="L144" s="99" t="s">
        <v>584</v>
      </c>
      <c r="M144" s="99">
        <v>83</v>
      </c>
      <c r="N144" s="88"/>
      <c r="O144" s="99"/>
      <c r="P144" s="99"/>
      <c r="Q144" s="99" t="s">
        <v>727</v>
      </c>
      <c r="R144" s="56">
        <f t="shared" si="36"/>
        <v>81.5</v>
      </c>
      <c r="S144" s="56" t="str">
        <f t="shared" si="35"/>
        <v>Tốt</v>
      </c>
      <c r="T144" s="43"/>
      <c r="U144" s="43"/>
      <c r="V144" s="43"/>
      <c r="W144" s="16">
        <f t="shared" si="37"/>
        <v>3</v>
      </c>
      <c r="Y144" s="57">
        <f t="shared" si="38"/>
        <v>0</v>
      </c>
      <c r="Z144" s="57">
        <f t="shared" si="39"/>
        <v>0</v>
      </c>
      <c r="AA144" s="57">
        <f t="shared" si="40"/>
        <v>0</v>
      </c>
      <c r="AB144" s="57">
        <f t="shared" si="41"/>
        <v>0</v>
      </c>
      <c r="AC144" s="57">
        <f t="shared" si="42"/>
        <v>1</v>
      </c>
      <c r="AD144" s="57">
        <f t="shared" si="43"/>
        <v>0</v>
      </c>
      <c r="AE144" s="57" t="str">
        <f t="shared" si="44"/>
        <v>Tốt</v>
      </c>
      <c r="AF144" s="57" t="str">
        <f t="shared" si="45"/>
        <v>Tốt</v>
      </c>
      <c r="AG144" s="57">
        <f t="shared" si="46"/>
        <v>0</v>
      </c>
      <c r="AH144" s="57">
        <f t="shared" si="47"/>
        <v>0</v>
      </c>
      <c r="AI144" s="58">
        <f t="shared" si="48"/>
        <v>0</v>
      </c>
      <c r="AJ144" s="58"/>
      <c r="AK144" s="47">
        <f t="shared" si="49"/>
        <v>0</v>
      </c>
      <c r="AL144" s="47">
        <f t="shared" si="50"/>
        <v>0</v>
      </c>
      <c r="AM144" s="47">
        <f t="shared" si="51"/>
        <v>0</v>
      </c>
      <c r="AN144" s="47"/>
    </row>
    <row r="145" spans="2:40" ht="409.5">
      <c r="B145" s="99">
        <v>141</v>
      </c>
      <c r="C145" s="100" t="s">
        <v>585</v>
      </c>
      <c r="D145" s="100" t="s">
        <v>124</v>
      </c>
      <c r="E145" s="100" t="s">
        <v>586</v>
      </c>
      <c r="F145" s="100">
        <v>2016</v>
      </c>
      <c r="G145" s="101">
        <v>2000000</v>
      </c>
      <c r="H145" s="88" t="s">
        <v>81</v>
      </c>
      <c r="I145" s="99" t="s">
        <v>587</v>
      </c>
      <c r="J145" s="99">
        <v>76</v>
      </c>
      <c r="K145" s="88" t="s">
        <v>9</v>
      </c>
      <c r="L145" s="99" t="s">
        <v>750</v>
      </c>
      <c r="M145" s="99">
        <v>75</v>
      </c>
      <c r="N145" s="88"/>
      <c r="O145" s="99"/>
      <c r="P145" s="99"/>
      <c r="Q145" s="99" t="s">
        <v>587</v>
      </c>
      <c r="R145" s="56">
        <f t="shared" si="36"/>
        <v>75.5</v>
      </c>
      <c r="S145" s="56" t="str">
        <f t="shared" si="35"/>
        <v>Khá</v>
      </c>
      <c r="T145" s="43"/>
      <c r="U145" s="43"/>
      <c r="V145" s="43"/>
      <c r="W145" s="16">
        <f t="shared" si="37"/>
        <v>1</v>
      </c>
      <c r="Y145" s="57">
        <f t="shared" si="38"/>
        <v>0</v>
      </c>
      <c r="Z145" s="57">
        <f t="shared" si="39"/>
        <v>0</v>
      </c>
      <c r="AA145" s="57">
        <f t="shared" si="40"/>
        <v>0</v>
      </c>
      <c r="AB145" s="57">
        <f t="shared" si="41"/>
        <v>1</v>
      </c>
      <c r="AC145" s="57">
        <f t="shared" si="42"/>
        <v>0</v>
      </c>
      <c r="AD145" s="57">
        <f t="shared" si="43"/>
        <v>0</v>
      </c>
      <c r="AE145" s="57" t="str">
        <f t="shared" si="44"/>
        <v>Khá</v>
      </c>
      <c r="AF145" s="57" t="str">
        <f t="shared" si="45"/>
        <v>Khá</v>
      </c>
      <c r="AG145" s="57">
        <f t="shared" si="46"/>
        <v>0</v>
      </c>
      <c r="AH145" s="57">
        <f t="shared" si="47"/>
        <v>0</v>
      </c>
      <c r="AI145" s="58">
        <f t="shared" si="48"/>
        <v>0</v>
      </c>
      <c r="AJ145" s="58"/>
      <c r="AK145" s="47">
        <f t="shared" si="49"/>
        <v>0</v>
      </c>
      <c r="AL145" s="47">
        <f t="shared" si="50"/>
        <v>0</v>
      </c>
      <c r="AM145" s="47">
        <f t="shared" si="51"/>
        <v>0</v>
      </c>
      <c r="AN145" s="47"/>
    </row>
    <row r="146" spans="2:40" ht="168.75">
      <c r="B146" s="99">
        <v>142</v>
      </c>
      <c r="C146" s="100" t="s">
        <v>588</v>
      </c>
      <c r="D146" s="100" t="s">
        <v>124</v>
      </c>
      <c r="E146" s="100" t="s">
        <v>787</v>
      </c>
      <c r="F146" s="100">
        <v>2016</v>
      </c>
      <c r="G146" s="101">
        <v>2000000</v>
      </c>
      <c r="H146" s="88" t="s">
        <v>104</v>
      </c>
      <c r="I146" s="99" t="s">
        <v>589</v>
      </c>
      <c r="J146" s="99">
        <v>87</v>
      </c>
      <c r="K146" s="88" t="s">
        <v>169</v>
      </c>
      <c r="L146" s="99"/>
      <c r="M146" s="99">
        <v>75</v>
      </c>
      <c r="N146" s="88"/>
      <c r="O146" s="99"/>
      <c r="P146" s="99"/>
      <c r="Q146" s="99" t="s">
        <v>589</v>
      </c>
      <c r="R146" s="56">
        <f t="shared" si="36"/>
        <v>81</v>
      </c>
      <c r="S146" s="56" t="str">
        <f t="shared" si="35"/>
        <v>Tốt</v>
      </c>
      <c r="T146" s="43"/>
      <c r="U146" s="43"/>
      <c r="V146" s="43"/>
      <c r="W146" s="16">
        <f t="shared" si="37"/>
        <v>12</v>
      </c>
      <c r="Y146" s="57">
        <f t="shared" si="38"/>
        <v>0</v>
      </c>
      <c r="Z146" s="57">
        <f t="shared" si="39"/>
        <v>0</v>
      </c>
      <c r="AA146" s="57">
        <f t="shared" si="40"/>
        <v>0</v>
      </c>
      <c r="AB146" s="57">
        <f t="shared" si="41"/>
        <v>1</v>
      </c>
      <c r="AC146" s="57">
        <f t="shared" si="42"/>
        <v>0</v>
      </c>
      <c r="AD146" s="57">
        <f t="shared" si="43"/>
        <v>0</v>
      </c>
      <c r="AE146" s="57" t="str">
        <f t="shared" si="44"/>
        <v>Tốt</v>
      </c>
      <c r="AF146" s="57" t="str">
        <f t="shared" si="45"/>
        <v>Khá</v>
      </c>
      <c r="AG146" s="57">
        <f t="shared" si="46"/>
        <v>0</v>
      </c>
      <c r="AH146" s="57">
        <f t="shared" si="47"/>
        <v>0</v>
      </c>
      <c r="AI146" s="58">
        <f t="shared" si="48"/>
        <v>0</v>
      </c>
      <c r="AJ146" s="58"/>
      <c r="AK146" s="47">
        <f t="shared" si="49"/>
        <v>0</v>
      </c>
      <c r="AL146" s="47">
        <f t="shared" si="50"/>
        <v>0</v>
      </c>
      <c r="AM146" s="47">
        <f t="shared" si="51"/>
        <v>0</v>
      </c>
      <c r="AN146" s="47"/>
    </row>
    <row r="147" spans="2:40" ht="247.5">
      <c r="B147" s="99">
        <v>143</v>
      </c>
      <c r="C147" s="100" t="s">
        <v>590</v>
      </c>
      <c r="D147" s="100" t="s">
        <v>124</v>
      </c>
      <c r="E147" s="100" t="s">
        <v>591</v>
      </c>
      <c r="F147" s="100">
        <v>2016</v>
      </c>
      <c r="G147" s="101">
        <v>2000000</v>
      </c>
      <c r="H147" s="88" t="s">
        <v>104</v>
      </c>
      <c r="I147" s="99" t="s">
        <v>592</v>
      </c>
      <c r="J147" s="99">
        <v>80</v>
      </c>
      <c r="K147" s="88" t="s">
        <v>169</v>
      </c>
      <c r="L147" s="99"/>
      <c r="M147" s="99">
        <v>71</v>
      </c>
      <c r="N147" s="88"/>
      <c r="O147" s="99"/>
      <c r="P147" s="99"/>
      <c r="Q147" s="99" t="s">
        <v>592</v>
      </c>
      <c r="R147" s="56">
        <f t="shared" si="36"/>
        <v>75.5</v>
      </c>
      <c r="S147" s="56" t="str">
        <f t="shared" si="35"/>
        <v>Khá</v>
      </c>
      <c r="T147" s="43"/>
      <c r="U147" s="43"/>
      <c r="V147" s="43"/>
      <c r="W147" s="16">
        <f t="shared" si="37"/>
        <v>9</v>
      </c>
      <c r="Y147" s="57">
        <f t="shared" si="38"/>
        <v>0</v>
      </c>
      <c r="Z147" s="57">
        <f t="shared" si="39"/>
        <v>0</v>
      </c>
      <c r="AA147" s="57">
        <f t="shared" si="40"/>
        <v>0</v>
      </c>
      <c r="AB147" s="57">
        <f t="shared" si="41"/>
        <v>0</v>
      </c>
      <c r="AC147" s="57">
        <f t="shared" si="42"/>
        <v>0</v>
      </c>
      <c r="AD147" s="57">
        <f t="shared" si="43"/>
        <v>0</v>
      </c>
      <c r="AE147" s="57" t="str">
        <f t="shared" si="44"/>
        <v>Tốt</v>
      </c>
      <c r="AF147" s="57" t="str">
        <f t="shared" si="45"/>
        <v>Khá</v>
      </c>
      <c r="AG147" s="57">
        <f t="shared" si="46"/>
        <v>0</v>
      </c>
      <c r="AH147" s="57">
        <f t="shared" si="47"/>
        <v>0</v>
      </c>
      <c r="AI147" s="58">
        <f t="shared" si="48"/>
        <v>0</v>
      </c>
      <c r="AJ147" s="58"/>
      <c r="AK147" s="47">
        <f t="shared" si="49"/>
        <v>0</v>
      </c>
      <c r="AL147" s="47">
        <f t="shared" si="50"/>
        <v>0</v>
      </c>
      <c r="AM147" s="47">
        <f t="shared" si="51"/>
        <v>0</v>
      </c>
      <c r="AN147" s="47"/>
    </row>
    <row r="148" spans="2:40" ht="135">
      <c r="B148" s="99">
        <v>144</v>
      </c>
      <c r="C148" s="100" t="s">
        <v>593</v>
      </c>
      <c r="D148" s="100" t="s">
        <v>14</v>
      </c>
      <c r="E148" s="100" t="s">
        <v>594</v>
      </c>
      <c r="F148" s="100">
        <v>2016</v>
      </c>
      <c r="G148" s="101">
        <v>2000000</v>
      </c>
      <c r="H148" s="88" t="s">
        <v>80</v>
      </c>
      <c r="I148" s="99"/>
      <c r="J148" s="99">
        <v>77</v>
      </c>
      <c r="K148" s="88" t="s">
        <v>9</v>
      </c>
      <c r="L148" s="99" t="s">
        <v>728</v>
      </c>
      <c r="M148" s="99">
        <v>73</v>
      </c>
      <c r="N148" s="88"/>
      <c r="O148" s="99"/>
      <c r="P148" s="99"/>
      <c r="Q148" s="99" t="s">
        <v>728</v>
      </c>
      <c r="R148" s="56">
        <f t="shared" si="36"/>
        <v>75</v>
      </c>
      <c r="S148" s="56" t="str">
        <f t="shared" si="35"/>
        <v>Khá</v>
      </c>
      <c r="T148" s="43"/>
      <c r="U148" s="43"/>
      <c r="V148" s="43"/>
      <c r="W148" s="16">
        <f t="shared" si="37"/>
        <v>4</v>
      </c>
      <c r="Y148" s="57">
        <f t="shared" si="38"/>
        <v>0</v>
      </c>
      <c r="Z148" s="57">
        <f t="shared" si="39"/>
        <v>0</v>
      </c>
      <c r="AA148" s="57">
        <f t="shared" si="40"/>
        <v>0</v>
      </c>
      <c r="AB148" s="57">
        <f t="shared" si="41"/>
        <v>1</v>
      </c>
      <c r="AC148" s="57">
        <f t="shared" si="42"/>
        <v>0</v>
      </c>
      <c r="AD148" s="57">
        <f t="shared" si="43"/>
        <v>0</v>
      </c>
      <c r="AE148" s="57" t="str">
        <f t="shared" si="44"/>
        <v>Khá</v>
      </c>
      <c r="AF148" s="57" t="str">
        <f t="shared" si="45"/>
        <v>Khá</v>
      </c>
      <c r="AG148" s="57">
        <f t="shared" si="46"/>
        <v>0</v>
      </c>
      <c r="AH148" s="57">
        <f t="shared" si="47"/>
        <v>0</v>
      </c>
      <c r="AI148" s="58">
        <f t="shared" si="48"/>
        <v>0</v>
      </c>
      <c r="AJ148" s="58"/>
      <c r="AK148" s="47">
        <f t="shared" si="49"/>
        <v>0</v>
      </c>
      <c r="AL148" s="47">
        <f t="shared" si="50"/>
        <v>0</v>
      </c>
      <c r="AM148" s="47">
        <f t="shared" si="51"/>
        <v>0</v>
      </c>
      <c r="AN148" s="47"/>
    </row>
    <row r="149" spans="2:40" ht="191.25">
      <c r="B149" s="99">
        <v>145</v>
      </c>
      <c r="C149" s="100" t="s">
        <v>595</v>
      </c>
      <c r="D149" s="100" t="s">
        <v>108</v>
      </c>
      <c r="E149" s="100" t="s">
        <v>596</v>
      </c>
      <c r="F149" s="100">
        <v>2016</v>
      </c>
      <c r="G149" s="101">
        <v>2000000</v>
      </c>
      <c r="H149" s="88" t="s">
        <v>93</v>
      </c>
      <c r="I149" s="99" t="s">
        <v>597</v>
      </c>
      <c r="J149" s="99">
        <v>70</v>
      </c>
      <c r="K149" s="88" t="s">
        <v>222</v>
      </c>
      <c r="L149" s="99" t="s">
        <v>598</v>
      </c>
      <c r="M149" s="99">
        <v>76</v>
      </c>
      <c r="N149" s="88"/>
      <c r="O149" s="99"/>
      <c r="P149" s="99"/>
      <c r="Q149" s="99" t="s">
        <v>729</v>
      </c>
      <c r="R149" s="56">
        <f t="shared" si="36"/>
        <v>73</v>
      </c>
      <c r="S149" s="56" t="str">
        <f t="shared" si="35"/>
        <v>Khá</v>
      </c>
      <c r="T149" s="43"/>
      <c r="U149" s="43"/>
      <c r="V149" s="43"/>
      <c r="W149" s="16">
        <f t="shared" si="37"/>
        <v>6</v>
      </c>
      <c r="Y149" s="57">
        <f t="shared" si="38"/>
        <v>0</v>
      </c>
      <c r="Z149" s="57">
        <f t="shared" si="39"/>
        <v>0</v>
      </c>
      <c r="AA149" s="57">
        <f t="shared" si="40"/>
        <v>0</v>
      </c>
      <c r="AB149" s="57">
        <f t="shared" si="41"/>
        <v>1</v>
      </c>
      <c r="AC149" s="57">
        <f t="shared" si="42"/>
        <v>0</v>
      </c>
      <c r="AD149" s="57">
        <f t="shared" si="43"/>
        <v>0</v>
      </c>
      <c r="AE149" s="57" t="str">
        <f t="shared" si="44"/>
        <v>Khá</v>
      </c>
      <c r="AF149" s="57" t="str">
        <f t="shared" si="45"/>
        <v>Khá</v>
      </c>
      <c r="AG149" s="57">
        <f t="shared" si="46"/>
        <v>0</v>
      </c>
      <c r="AH149" s="57">
        <f t="shared" si="47"/>
        <v>0</v>
      </c>
      <c r="AI149" s="58">
        <f t="shared" si="48"/>
        <v>0</v>
      </c>
      <c r="AJ149" s="58"/>
      <c r="AK149" s="47">
        <f t="shared" si="49"/>
        <v>0</v>
      </c>
      <c r="AL149" s="47">
        <f t="shared" si="50"/>
        <v>0</v>
      </c>
      <c r="AM149" s="47">
        <f t="shared" si="51"/>
        <v>0</v>
      </c>
      <c r="AN149" s="47"/>
    </row>
    <row r="150" spans="2:40" ht="146.25">
      <c r="B150" s="99">
        <v>146</v>
      </c>
      <c r="C150" s="100" t="s">
        <v>599</v>
      </c>
      <c r="D150" s="100" t="s">
        <v>108</v>
      </c>
      <c r="E150" s="100" t="s">
        <v>600</v>
      </c>
      <c r="F150" s="100" t="s">
        <v>563</v>
      </c>
      <c r="G150" s="101">
        <v>2000000</v>
      </c>
      <c r="H150" s="88"/>
      <c r="I150" s="99"/>
      <c r="J150" s="99"/>
      <c r="K150" s="88"/>
      <c r="L150" s="99"/>
      <c r="M150" s="99"/>
      <c r="N150" s="88"/>
      <c r="O150" s="99"/>
      <c r="P150" s="99"/>
      <c r="Q150" s="99"/>
      <c r="R150" s="56">
        <f t="shared" si="36"/>
        <v>0</v>
      </c>
      <c r="S150" s="56"/>
      <c r="T150" s="43"/>
      <c r="U150" s="43"/>
      <c r="V150" s="45" t="s">
        <v>135</v>
      </c>
      <c r="W150" s="16">
        <f t="shared" si="37"/>
        <v>0</v>
      </c>
      <c r="Y150" s="57">
        <f t="shared" si="38"/>
        <v>0</v>
      </c>
      <c r="Z150" s="57">
        <f t="shared" si="39"/>
        <v>1</v>
      </c>
      <c r="AA150" s="57">
        <f t="shared" si="40"/>
        <v>0</v>
      </c>
      <c r="AB150" s="57">
        <f t="shared" si="41"/>
        <v>0</v>
      </c>
      <c r="AC150" s="57">
        <f t="shared" si="42"/>
        <v>0</v>
      </c>
      <c r="AD150" s="57">
        <f t="shared" si="43"/>
        <v>0</v>
      </c>
      <c r="AE150" s="57" t="str">
        <f t="shared" si="44"/>
        <v>Không đạt</v>
      </c>
      <c r="AF150" s="57" t="str">
        <f t="shared" si="45"/>
        <v>Không đạt</v>
      </c>
      <c r="AG150" s="57">
        <f t="shared" si="46"/>
        <v>0</v>
      </c>
      <c r="AH150" s="57">
        <f t="shared" si="47"/>
        <v>0</v>
      </c>
      <c r="AI150" s="58">
        <f t="shared" si="48"/>
        <v>0</v>
      </c>
      <c r="AJ150" s="58"/>
      <c r="AK150" s="47">
        <f t="shared" si="49"/>
        <v>0</v>
      </c>
      <c r="AL150" s="47">
        <f t="shared" si="50"/>
        <v>0</v>
      </c>
      <c r="AM150" s="47">
        <f t="shared" si="51"/>
        <v>0</v>
      </c>
      <c r="AN150" s="47"/>
    </row>
    <row r="151" spans="2:40" ht="135">
      <c r="B151" s="99">
        <v>147</v>
      </c>
      <c r="C151" s="100" t="s">
        <v>601</v>
      </c>
      <c r="D151" s="100" t="s">
        <v>108</v>
      </c>
      <c r="E151" s="100" t="s">
        <v>788</v>
      </c>
      <c r="F151" s="100">
        <v>2016</v>
      </c>
      <c r="G151" s="101">
        <v>2000000</v>
      </c>
      <c r="H151" s="88" t="s">
        <v>93</v>
      </c>
      <c r="I151" s="99" t="s">
        <v>602</v>
      </c>
      <c r="J151" s="99">
        <v>76</v>
      </c>
      <c r="K151" s="88" t="s">
        <v>169</v>
      </c>
      <c r="L151" s="99"/>
      <c r="M151" s="99">
        <v>71</v>
      </c>
      <c r="N151" s="88"/>
      <c r="O151" s="99"/>
      <c r="P151" s="99"/>
      <c r="Q151" s="99" t="s">
        <v>602</v>
      </c>
      <c r="R151" s="56">
        <f t="shared" si="36"/>
        <v>73.5</v>
      </c>
      <c r="S151" s="56" t="str">
        <f t="shared" si="35"/>
        <v>Khá</v>
      </c>
      <c r="T151" s="43"/>
      <c r="U151" s="43"/>
      <c r="V151" s="43"/>
      <c r="W151" s="16">
        <f t="shared" si="37"/>
        <v>5</v>
      </c>
      <c r="Y151" s="57">
        <f t="shared" si="38"/>
        <v>0</v>
      </c>
      <c r="Z151" s="57">
        <f t="shared" si="39"/>
        <v>0</v>
      </c>
      <c r="AA151" s="57">
        <f t="shared" si="40"/>
        <v>0</v>
      </c>
      <c r="AB151" s="57">
        <f t="shared" si="41"/>
        <v>1</v>
      </c>
      <c r="AC151" s="57">
        <f t="shared" si="42"/>
        <v>0</v>
      </c>
      <c r="AD151" s="57">
        <f t="shared" si="43"/>
        <v>0</v>
      </c>
      <c r="AE151" s="57" t="str">
        <f t="shared" si="44"/>
        <v>Khá</v>
      </c>
      <c r="AF151" s="57" t="str">
        <f t="shared" si="45"/>
        <v>Khá</v>
      </c>
      <c r="AG151" s="57">
        <f t="shared" si="46"/>
        <v>0</v>
      </c>
      <c r="AH151" s="57">
        <f t="shared" si="47"/>
        <v>0</v>
      </c>
      <c r="AI151" s="58">
        <f t="shared" si="48"/>
        <v>0</v>
      </c>
      <c r="AJ151" s="58"/>
      <c r="AK151" s="47">
        <f t="shared" si="49"/>
        <v>0</v>
      </c>
      <c r="AL151" s="47">
        <f t="shared" si="50"/>
        <v>0</v>
      </c>
      <c r="AM151" s="47">
        <f t="shared" si="51"/>
        <v>0</v>
      </c>
      <c r="AN151" s="47"/>
    </row>
    <row r="152" spans="2:40" ht="180">
      <c r="B152" s="99">
        <v>148</v>
      </c>
      <c r="C152" s="100" t="s">
        <v>603</v>
      </c>
      <c r="D152" s="100" t="s">
        <v>108</v>
      </c>
      <c r="E152" s="100" t="s">
        <v>604</v>
      </c>
      <c r="F152" s="100">
        <v>2016</v>
      </c>
      <c r="G152" s="101">
        <v>2000000</v>
      </c>
      <c r="H152" s="88" t="s">
        <v>93</v>
      </c>
      <c r="I152" s="99" t="s">
        <v>605</v>
      </c>
      <c r="J152" s="99">
        <v>80</v>
      </c>
      <c r="K152" s="88" t="s">
        <v>180</v>
      </c>
      <c r="L152" s="99" t="s">
        <v>606</v>
      </c>
      <c r="M152" s="99">
        <v>82</v>
      </c>
      <c r="N152" s="88"/>
      <c r="O152" s="99"/>
      <c r="P152" s="99"/>
      <c r="Q152" s="99" t="s">
        <v>730</v>
      </c>
      <c r="R152" s="56">
        <f t="shared" si="36"/>
        <v>81</v>
      </c>
      <c r="S152" s="56" t="str">
        <f t="shared" si="35"/>
        <v>Tốt</v>
      </c>
      <c r="T152" s="43"/>
      <c r="U152" s="43"/>
      <c r="V152" s="43"/>
      <c r="W152" s="16">
        <f t="shared" si="37"/>
        <v>2</v>
      </c>
      <c r="Y152" s="57">
        <f t="shared" si="38"/>
        <v>0</v>
      </c>
      <c r="Z152" s="57">
        <f t="shared" si="39"/>
        <v>0</v>
      </c>
      <c r="AA152" s="57">
        <f t="shared" si="40"/>
        <v>0</v>
      </c>
      <c r="AB152" s="57">
        <f t="shared" si="41"/>
        <v>0</v>
      </c>
      <c r="AC152" s="57">
        <f t="shared" si="42"/>
        <v>1</v>
      </c>
      <c r="AD152" s="57">
        <f t="shared" si="43"/>
        <v>0</v>
      </c>
      <c r="AE152" s="57" t="str">
        <f t="shared" si="44"/>
        <v>Tốt</v>
      </c>
      <c r="AF152" s="57" t="str">
        <f t="shared" si="45"/>
        <v>Tốt</v>
      </c>
      <c r="AG152" s="57">
        <f t="shared" si="46"/>
        <v>0</v>
      </c>
      <c r="AH152" s="57">
        <f t="shared" si="47"/>
        <v>0</v>
      </c>
      <c r="AI152" s="58">
        <f t="shared" si="48"/>
        <v>0</v>
      </c>
      <c r="AJ152" s="58"/>
      <c r="AK152" s="47">
        <f t="shared" si="49"/>
        <v>0</v>
      </c>
      <c r="AL152" s="47">
        <f t="shared" si="50"/>
        <v>0</v>
      </c>
      <c r="AM152" s="47">
        <f t="shared" si="51"/>
        <v>0</v>
      </c>
      <c r="AN152" s="47"/>
    </row>
    <row r="153" spans="2:40" ht="123.75">
      <c r="B153" s="99">
        <v>149</v>
      </c>
      <c r="C153" s="100" t="s">
        <v>607</v>
      </c>
      <c r="D153" s="100" t="s">
        <v>64</v>
      </c>
      <c r="E153" s="100" t="s">
        <v>789</v>
      </c>
      <c r="F153" s="100">
        <v>2016</v>
      </c>
      <c r="G153" s="101">
        <v>2000000</v>
      </c>
      <c r="H153" s="88" t="s">
        <v>86</v>
      </c>
      <c r="I153" s="99"/>
      <c r="J153" s="99">
        <v>71</v>
      </c>
      <c r="K153" s="88" t="s">
        <v>9</v>
      </c>
      <c r="L153" s="99" t="s">
        <v>731</v>
      </c>
      <c r="M153" s="99">
        <v>73</v>
      </c>
      <c r="N153" s="88"/>
      <c r="O153" s="99"/>
      <c r="P153" s="99"/>
      <c r="Q153" s="99" t="s">
        <v>731</v>
      </c>
      <c r="R153" s="56">
        <f t="shared" si="36"/>
        <v>72</v>
      </c>
      <c r="S153" s="56" t="str">
        <f t="shared" si="35"/>
        <v>Khá</v>
      </c>
      <c r="T153" s="43"/>
      <c r="U153" s="43"/>
      <c r="V153" s="43"/>
      <c r="W153" s="16">
        <f t="shared" si="37"/>
        <v>2</v>
      </c>
      <c r="Y153" s="57">
        <f t="shared" si="38"/>
        <v>0</v>
      </c>
      <c r="Z153" s="57">
        <f t="shared" si="39"/>
        <v>0</v>
      </c>
      <c r="AA153" s="57">
        <f t="shared" si="40"/>
        <v>0</v>
      </c>
      <c r="AB153" s="57">
        <f t="shared" si="41"/>
        <v>1</v>
      </c>
      <c r="AC153" s="57">
        <f t="shared" si="42"/>
        <v>0</v>
      </c>
      <c r="AD153" s="57">
        <f t="shared" si="43"/>
        <v>0</v>
      </c>
      <c r="AE153" s="57" t="str">
        <f t="shared" si="44"/>
        <v>Khá</v>
      </c>
      <c r="AF153" s="57" t="str">
        <f t="shared" si="45"/>
        <v>Khá</v>
      </c>
      <c r="AG153" s="57">
        <f t="shared" si="46"/>
        <v>0</v>
      </c>
      <c r="AH153" s="57">
        <f t="shared" si="47"/>
        <v>0</v>
      </c>
      <c r="AI153" s="58">
        <f t="shared" si="48"/>
        <v>0</v>
      </c>
      <c r="AJ153" s="58"/>
      <c r="AK153" s="47">
        <f t="shared" si="49"/>
        <v>0</v>
      </c>
      <c r="AL153" s="47">
        <f t="shared" si="50"/>
        <v>0</v>
      </c>
      <c r="AM153" s="47">
        <f t="shared" si="51"/>
        <v>0</v>
      </c>
      <c r="AN153" s="47"/>
    </row>
    <row r="154" spans="2:40" ht="135">
      <c r="B154" s="99">
        <v>150</v>
      </c>
      <c r="C154" s="100" t="s">
        <v>608</v>
      </c>
      <c r="D154" s="100" t="s">
        <v>64</v>
      </c>
      <c r="E154" s="100" t="s">
        <v>609</v>
      </c>
      <c r="F154" s="100">
        <v>2016</v>
      </c>
      <c r="G154" s="101">
        <v>2000000</v>
      </c>
      <c r="H154" s="88" t="s">
        <v>169</v>
      </c>
      <c r="I154" s="99"/>
      <c r="J154" s="99">
        <v>68</v>
      </c>
      <c r="K154" s="88" t="s">
        <v>84</v>
      </c>
      <c r="L154" s="99" t="s">
        <v>610</v>
      </c>
      <c r="M154" s="99">
        <v>60</v>
      </c>
      <c r="N154" s="88"/>
      <c r="O154" s="99"/>
      <c r="P154" s="99"/>
      <c r="Q154" s="99" t="s">
        <v>610</v>
      </c>
      <c r="R154" s="56">
        <f t="shared" si="36"/>
        <v>64</v>
      </c>
      <c r="S154" s="56" t="str">
        <f t="shared" si="35"/>
        <v>Trung bình</v>
      </c>
      <c r="T154" s="43"/>
      <c r="U154" s="43"/>
      <c r="V154" s="43"/>
      <c r="W154" s="16">
        <f t="shared" si="37"/>
        <v>8</v>
      </c>
      <c r="Y154" s="57">
        <f t="shared" si="38"/>
        <v>0</v>
      </c>
      <c r="Z154" s="57">
        <f t="shared" si="39"/>
        <v>0</v>
      </c>
      <c r="AA154" s="57">
        <f t="shared" si="40"/>
        <v>1</v>
      </c>
      <c r="AB154" s="57">
        <f t="shared" si="41"/>
        <v>0</v>
      </c>
      <c r="AC154" s="57">
        <f t="shared" si="42"/>
        <v>0</v>
      </c>
      <c r="AD154" s="57">
        <f t="shared" si="43"/>
        <v>0</v>
      </c>
      <c r="AE154" s="57" t="str">
        <f t="shared" si="44"/>
        <v>Trung bình</v>
      </c>
      <c r="AF154" s="57" t="str">
        <f t="shared" si="45"/>
        <v>Trung bình</v>
      </c>
      <c r="AG154" s="57">
        <f t="shared" si="46"/>
        <v>0</v>
      </c>
      <c r="AH154" s="57">
        <f t="shared" si="47"/>
        <v>0</v>
      </c>
      <c r="AI154" s="58">
        <f t="shared" si="48"/>
        <v>0</v>
      </c>
      <c r="AJ154" s="58"/>
      <c r="AK154" s="47">
        <f t="shared" si="49"/>
        <v>0</v>
      </c>
      <c r="AL154" s="47">
        <f t="shared" si="50"/>
        <v>0</v>
      </c>
      <c r="AM154" s="47">
        <f t="shared" si="51"/>
        <v>0</v>
      </c>
      <c r="AN154" s="47"/>
    </row>
    <row r="155" spans="2:40" ht="382.5">
      <c r="B155" s="99">
        <v>151</v>
      </c>
      <c r="C155" s="100" t="s">
        <v>611</v>
      </c>
      <c r="D155" s="100" t="s">
        <v>64</v>
      </c>
      <c r="E155" s="100" t="s">
        <v>612</v>
      </c>
      <c r="F155" s="100">
        <v>2016</v>
      </c>
      <c r="G155" s="101">
        <v>2000000</v>
      </c>
      <c r="H155" s="88" t="s">
        <v>89</v>
      </c>
      <c r="I155" s="99" t="s">
        <v>613</v>
      </c>
      <c r="J155" s="99">
        <v>81</v>
      </c>
      <c r="K155" s="88" t="s">
        <v>83</v>
      </c>
      <c r="L155" s="99" t="s">
        <v>614</v>
      </c>
      <c r="M155" s="99">
        <v>55</v>
      </c>
      <c r="N155" s="88"/>
      <c r="O155" s="99"/>
      <c r="P155" s="99"/>
      <c r="Q155" s="99"/>
      <c r="R155" s="56">
        <f t="shared" si="36"/>
        <v>68</v>
      </c>
      <c r="S155" s="56" t="str">
        <f t="shared" si="35"/>
        <v>Trung bình</v>
      </c>
      <c r="T155" s="43"/>
      <c r="U155" s="43"/>
      <c r="V155" s="43"/>
      <c r="W155" s="16">
        <f t="shared" si="37"/>
        <v>26</v>
      </c>
      <c r="Y155" s="57">
        <f t="shared" si="38"/>
        <v>0</v>
      </c>
      <c r="Z155" s="57">
        <f t="shared" si="39"/>
        <v>0</v>
      </c>
      <c r="AA155" s="57">
        <f t="shared" si="40"/>
        <v>1</v>
      </c>
      <c r="AB155" s="57">
        <f t="shared" si="41"/>
        <v>0</v>
      </c>
      <c r="AC155" s="57">
        <f t="shared" si="42"/>
        <v>0</v>
      </c>
      <c r="AD155" s="57">
        <f t="shared" si="43"/>
        <v>0</v>
      </c>
      <c r="AE155" s="57" t="str">
        <f t="shared" si="44"/>
        <v>Tốt</v>
      </c>
      <c r="AF155" s="57" t="str">
        <f t="shared" si="45"/>
        <v>Trung bình</v>
      </c>
      <c r="AG155" s="57">
        <f t="shared" si="46"/>
        <v>0</v>
      </c>
      <c r="AH155" s="57">
        <f t="shared" si="47"/>
        <v>1</v>
      </c>
      <c r="AI155" s="58">
        <f t="shared" si="48"/>
        <v>0</v>
      </c>
      <c r="AJ155" s="58"/>
      <c r="AK155" s="47">
        <f t="shared" si="49"/>
        <v>0</v>
      </c>
      <c r="AL155" s="47">
        <f t="shared" si="50"/>
        <v>0</v>
      </c>
      <c r="AM155" s="47">
        <f t="shared" si="51"/>
        <v>0</v>
      </c>
      <c r="AN155" s="47"/>
    </row>
    <row r="156" spans="2:40" ht="168.75">
      <c r="B156" s="99">
        <v>152</v>
      </c>
      <c r="C156" s="100" t="s">
        <v>615</v>
      </c>
      <c r="D156" s="100" t="s">
        <v>76</v>
      </c>
      <c r="E156" s="100" t="s">
        <v>616</v>
      </c>
      <c r="F156" s="100">
        <v>2016</v>
      </c>
      <c r="G156" s="101">
        <v>2000000</v>
      </c>
      <c r="H156" s="88" t="s">
        <v>8</v>
      </c>
      <c r="I156" s="99" t="s">
        <v>617</v>
      </c>
      <c r="J156" s="99">
        <v>71</v>
      </c>
      <c r="K156" s="88" t="s">
        <v>90</v>
      </c>
      <c r="L156" s="99" t="s">
        <v>618</v>
      </c>
      <c r="M156" s="99">
        <v>78</v>
      </c>
      <c r="N156" s="88"/>
      <c r="O156" s="99"/>
      <c r="P156" s="99"/>
      <c r="Q156" s="99" t="s">
        <v>732</v>
      </c>
      <c r="R156" s="56">
        <f t="shared" si="36"/>
        <v>74.5</v>
      </c>
      <c r="S156" s="56" t="str">
        <f t="shared" si="35"/>
        <v>Khá</v>
      </c>
      <c r="T156" s="43"/>
      <c r="U156" s="43"/>
      <c r="V156" s="43"/>
      <c r="W156" s="16">
        <f t="shared" si="37"/>
        <v>7</v>
      </c>
      <c r="Y156" s="57">
        <f t="shared" si="38"/>
        <v>0</v>
      </c>
      <c r="Z156" s="57">
        <f t="shared" si="39"/>
        <v>0</v>
      </c>
      <c r="AA156" s="57">
        <f t="shared" si="40"/>
        <v>0</v>
      </c>
      <c r="AB156" s="57">
        <f t="shared" si="41"/>
        <v>1</v>
      </c>
      <c r="AC156" s="57">
        <f t="shared" si="42"/>
        <v>0</v>
      </c>
      <c r="AD156" s="57">
        <f t="shared" si="43"/>
        <v>0</v>
      </c>
      <c r="AE156" s="57" t="str">
        <f t="shared" si="44"/>
        <v>Khá</v>
      </c>
      <c r="AF156" s="57" t="str">
        <f t="shared" si="45"/>
        <v>Khá</v>
      </c>
      <c r="AG156" s="57">
        <f t="shared" si="46"/>
        <v>0</v>
      </c>
      <c r="AH156" s="57">
        <f t="shared" si="47"/>
        <v>0</v>
      </c>
      <c r="AI156" s="58">
        <f t="shared" si="48"/>
        <v>0</v>
      </c>
      <c r="AJ156" s="58"/>
      <c r="AK156" s="47">
        <f t="shared" si="49"/>
        <v>0</v>
      </c>
      <c r="AL156" s="47">
        <f t="shared" si="50"/>
        <v>0</v>
      </c>
      <c r="AM156" s="47">
        <f t="shared" si="51"/>
        <v>0</v>
      </c>
      <c r="AN156" s="47"/>
    </row>
    <row r="157" spans="2:40" ht="146.25">
      <c r="B157" s="99">
        <v>153</v>
      </c>
      <c r="C157" s="100" t="s">
        <v>619</v>
      </c>
      <c r="D157" s="100" t="s">
        <v>76</v>
      </c>
      <c r="E157" s="100" t="s">
        <v>620</v>
      </c>
      <c r="F157" s="100">
        <v>2016</v>
      </c>
      <c r="G157" s="101">
        <v>2000000</v>
      </c>
      <c r="H157" s="88" t="s">
        <v>93</v>
      </c>
      <c r="I157" s="99" t="s">
        <v>621</v>
      </c>
      <c r="J157" s="99">
        <v>86</v>
      </c>
      <c r="K157" s="88" t="s">
        <v>10</v>
      </c>
      <c r="L157" s="99" t="s">
        <v>622</v>
      </c>
      <c r="M157" s="99">
        <v>76</v>
      </c>
      <c r="N157" s="88"/>
      <c r="O157" s="99"/>
      <c r="P157" s="99"/>
      <c r="Q157" s="99" t="s">
        <v>622</v>
      </c>
      <c r="R157" s="56">
        <f t="shared" si="36"/>
        <v>81</v>
      </c>
      <c r="S157" s="56" t="str">
        <f t="shared" si="35"/>
        <v>Tốt</v>
      </c>
      <c r="T157" s="43"/>
      <c r="U157" s="43"/>
      <c r="V157" s="43"/>
      <c r="W157" s="16">
        <f t="shared" si="37"/>
        <v>10</v>
      </c>
      <c r="Y157" s="57">
        <f t="shared" si="38"/>
        <v>0</v>
      </c>
      <c r="Z157" s="57">
        <f t="shared" si="39"/>
        <v>0</v>
      </c>
      <c r="AA157" s="57">
        <f t="shared" si="40"/>
        <v>0</v>
      </c>
      <c r="AB157" s="57">
        <f t="shared" si="41"/>
        <v>1</v>
      </c>
      <c r="AC157" s="57">
        <f t="shared" si="42"/>
        <v>0</v>
      </c>
      <c r="AD157" s="57">
        <f t="shared" si="43"/>
        <v>0</v>
      </c>
      <c r="AE157" s="57" t="str">
        <f t="shared" si="44"/>
        <v>Tốt</v>
      </c>
      <c r="AF157" s="57" t="str">
        <f t="shared" si="45"/>
        <v>Khá</v>
      </c>
      <c r="AG157" s="57">
        <f t="shared" si="46"/>
        <v>0</v>
      </c>
      <c r="AH157" s="57">
        <f t="shared" si="47"/>
        <v>0</v>
      </c>
      <c r="AI157" s="58">
        <f t="shared" si="48"/>
        <v>0</v>
      </c>
      <c r="AJ157" s="58"/>
      <c r="AK157" s="47">
        <f t="shared" si="49"/>
        <v>0</v>
      </c>
      <c r="AL157" s="47">
        <f t="shared" si="50"/>
        <v>0</v>
      </c>
      <c r="AM157" s="47">
        <f t="shared" si="51"/>
        <v>0</v>
      </c>
      <c r="AN157" s="47"/>
    </row>
    <row r="158" spans="2:40" ht="101.25">
      <c r="B158" s="99">
        <v>154</v>
      </c>
      <c r="C158" s="100" t="s">
        <v>623</v>
      </c>
      <c r="D158" s="100" t="s">
        <v>136</v>
      </c>
      <c r="E158" s="100" t="s">
        <v>624</v>
      </c>
      <c r="F158" s="100">
        <v>2016</v>
      </c>
      <c r="G158" s="101">
        <v>2000000</v>
      </c>
      <c r="H158" s="88" t="s">
        <v>9</v>
      </c>
      <c r="I158" s="99" t="s">
        <v>733</v>
      </c>
      <c r="J158" s="99">
        <v>86</v>
      </c>
      <c r="K158" s="88" t="s">
        <v>95</v>
      </c>
      <c r="L158" s="99" t="s">
        <v>751</v>
      </c>
      <c r="M158" s="99">
        <v>83</v>
      </c>
      <c r="N158" s="88"/>
      <c r="O158" s="99"/>
      <c r="P158" s="99"/>
      <c r="Q158" s="99" t="s">
        <v>733</v>
      </c>
      <c r="R158" s="56">
        <f t="shared" si="36"/>
        <v>84.5</v>
      </c>
      <c r="S158" s="56" t="str">
        <f t="shared" si="35"/>
        <v>Tốt</v>
      </c>
      <c r="T158" s="43"/>
      <c r="U158" s="43"/>
      <c r="V158" s="43"/>
      <c r="W158" s="16">
        <f t="shared" si="37"/>
        <v>3</v>
      </c>
      <c r="Y158" s="57">
        <f t="shared" si="38"/>
        <v>0</v>
      </c>
      <c r="Z158" s="57">
        <f t="shared" si="39"/>
        <v>0</v>
      </c>
      <c r="AA158" s="57">
        <f t="shared" si="40"/>
        <v>0</v>
      </c>
      <c r="AB158" s="57">
        <f t="shared" si="41"/>
        <v>0</v>
      </c>
      <c r="AC158" s="57">
        <f t="shared" si="42"/>
        <v>1</v>
      </c>
      <c r="AD158" s="57">
        <f t="shared" si="43"/>
        <v>0</v>
      </c>
      <c r="AE158" s="57" t="str">
        <f t="shared" si="44"/>
        <v>Tốt</v>
      </c>
      <c r="AF158" s="57" t="str">
        <f t="shared" si="45"/>
        <v>Tốt</v>
      </c>
      <c r="AG158" s="57">
        <f t="shared" si="46"/>
        <v>0</v>
      </c>
      <c r="AH158" s="57">
        <f t="shared" si="47"/>
        <v>0</v>
      </c>
      <c r="AI158" s="58">
        <f t="shared" si="48"/>
        <v>0</v>
      </c>
      <c r="AJ158" s="58"/>
      <c r="AK158" s="47">
        <f t="shared" si="49"/>
        <v>0</v>
      </c>
      <c r="AL158" s="47">
        <f t="shared" si="50"/>
        <v>0</v>
      </c>
      <c r="AM158" s="47">
        <f t="shared" si="51"/>
        <v>0</v>
      </c>
      <c r="AN158" s="47"/>
    </row>
    <row r="159" spans="2:40" ht="112.5">
      <c r="B159" s="99">
        <v>155</v>
      </c>
      <c r="C159" s="100" t="s">
        <v>625</v>
      </c>
      <c r="D159" s="100" t="s">
        <v>136</v>
      </c>
      <c r="E159" s="100" t="s">
        <v>626</v>
      </c>
      <c r="F159" s="100">
        <v>2016</v>
      </c>
      <c r="G159" s="101">
        <v>2000000</v>
      </c>
      <c r="H159" s="88" t="s">
        <v>90</v>
      </c>
      <c r="I159" s="99" t="s">
        <v>627</v>
      </c>
      <c r="J159" s="99">
        <v>78</v>
      </c>
      <c r="K159" s="88" t="s">
        <v>80</v>
      </c>
      <c r="L159" s="99"/>
      <c r="M159" s="99">
        <v>85</v>
      </c>
      <c r="N159" s="88"/>
      <c r="O159" s="99"/>
      <c r="P159" s="99"/>
      <c r="Q159" s="99" t="s">
        <v>627</v>
      </c>
      <c r="R159" s="56">
        <f t="shared" si="36"/>
        <v>81.5</v>
      </c>
      <c r="S159" s="56" t="str">
        <f t="shared" si="35"/>
        <v>Tốt</v>
      </c>
      <c r="T159" s="43"/>
      <c r="U159" s="43"/>
      <c r="V159" s="43"/>
      <c r="W159" s="16">
        <f t="shared" si="37"/>
        <v>7</v>
      </c>
      <c r="Y159" s="57">
        <f t="shared" si="38"/>
        <v>0</v>
      </c>
      <c r="Z159" s="57">
        <f t="shared" si="39"/>
        <v>0</v>
      </c>
      <c r="AA159" s="57">
        <f t="shared" si="40"/>
        <v>0</v>
      </c>
      <c r="AB159" s="57">
        <f t="shared" si="41"/>
        <v>0</v>
      </c>
      <c r="AC159" s="57">
        <f t="shared" si="42"/>
        <v>0</v>
      </c>
      <c r="AD159" s="57">
        <f t="shared" si="43"/>
        <v>0</v>
      </c>
      <c r="AE159" s="57" t="str">
        <f t="shared" si="44"/>
        <v>Khá</v>
      </c>
      <c r="AF159" s="57" t="str">
        <f t="shared" si="45"/>
        <v>Tốt</v>
      </c>
      <c r="AG159" s="57">
        <f t="shared" si="46"/>
        <v>0</v>
      </c>
      <c r="AH159" s="57">
        <f t="shared" si="47"/>
        <v>0</v>
      </c>
      <c r="AI159" s="58">
        <f t="shared" si="48"/>
        <v>0</v>
      </c>
      <c r="AJ159" s="58"/>
      <c r="AK159" s="47">
        <f t="shared" si="49"/>
        <v>0</v>
      </c>
      <c r="AL159" s="47">
        <f t="shared" si="50"/>
        <v>0</v>
      </c>
      <c r="AM159" s="47">
        <f t="shared" si="51"/>
        <v>0</v>
      </c>
      <c r="AN159" s="47"/>
    </row>
    <row r="160" spans="2:40" ht="225">
      <c r="B160" s="99">
        <v>156</v>
      </c>
      <c r="C160" s="100" t="s">
        <v>628</v>
      </c>
      <c r="D160" s="100" t="s">
        <v>109</v>
      </c>
      <c r="E160" s="100" t="s">
        <v>629</v>
      </c>
      <c r="F160" s="100">
        <v>2016</v>
      </c>
      <c r="G160" s="101">
        <v>2000000</v>
      </c>
      <c r="H160" s="88" t="s">
        <v>87</v>
      </c>
      <c r="I160" s="99" t="s">
        <v>630</v>
      </c>
      <c r="J160" s="99">
        <v>88</v>
      </c>
      <c r="K160" s="88" t="s">
        <v>180</v>
      </c>
      <c r="L160" s="99" t="s">
        <v>631</v>
      </c>
      <c r="M160" s="99">
        <v>63</v>
      </c>
      <c r="N160" s="88"/>
      <c r="O160" s="99"/>
      <c r="P160" s="99"/>
      <c r="Q160" s="99"/>
      <c r="R160" s="56">
        <f t="shared" si="36"/>
        <v>75.5</v>
      </c>
      <c r="S160" s="56" t="str">
        <f t="shared" si="35"/>
        <v>Khá</v>
      </c>
      <c r="T160" s="43"/>
      <c r="U160" s="43"/>
      <c r="V160" s="43"/>
      <c r="W160" s="16">
        <f t="shared" si="37"/>
        <v>25</v>
      </c>
      <c r="Y160" s="57">
        <f t="shared" si="38"/>
        <v>0</v>
      </c>
      <c r="Z160" s="57">
        <f t="shared" si="39"/>
        <v>0</v>
      </c>
      <c r="AA160" s="57">
        <f t="shared" si="40"/>
        <v>1</v>
      </c>
      <c r="AB160" s="57">
        <f t="shared" si="41"/>
        <v>0</v>
      </c>
      <c r="AC160" s="57">
        <f t="shared" si="42"/>
        <v>0</v>
      </c>
      <c r="AD160" s="57">
        <f t="shared" si="43"/>
        <v>0</v>
      </c>
      <c r="AE160" s="57" t="str">
        <f t="shared" si="44"/>
        <v>Tốt</v>
      </c>
      <c r="AF160" s="57" t="str">
        <f t="shared" si="45"/>
        <v>Trung bình</v>
      </c>
      <c r="AG160" s="57">
        <f t="shared" si="46"/>
        <v>0</v>
      </c>
      <c r="AH160" s="57">
        <f t="shared" si="47"/>
        <v>1</v>
      </c>
      <c r="AI160" s="58">
        <f t="shared" si="48"/>
        <v>0</v>
      </c>
      <c r="AJ160" s="58"/>
      <c r="AK160" s="47">
        <f t="shared" si="49"/>
        <v>0</v>
      </c>
      <c r="AL160" s="47">
        <f t="shared" si="50"/>
        <v>0</v>
      </c>
      <c r="AM160" s="47">
        <f t="shared" si="51"/>
        <v>0</v>
      </c>
      <c r="AN160" s="47"/>
    </row>
    <row r="161" spans="2:40" ht="146.25">
      <c r="B161" s="99">
        <v>157</v>
      </c>
      <c r="C161" s="100" t="s">
        <v>632</v>
      </c>
      <c r="D161" s="100" t="s">
        <v>335</v>
      </c>
      <c r="E161" s="100" t="s">
        <v>633</v>
      </c>
      <c r="F161" s="100">
        <v>2015</v>
      </c>
      <c r="G161" s="101">
        <v>3000000</v>
      </c>
      <c r="H161" s="88" t="s">
        <v>89</v>
      </c>
      <c r="I161" s="99" t="s">
        <v>634</v>
      </c>
      <c r="J161" s="99">
        <v>87</v>
      </c>
      <c r="K161" s="88" t="s">
        <v>169</v>
      </c>
      <c r="L161" s="99"/>
      <c r="M161" s="99">
        <v>75</v>
      </c>
      <c r="N161" s="88"/>
      <c r="O161" s="99"/>
      <c r="P161" s="99"/>
      <c r="Q161" s="99" t="s">
        <v>634</v>
      </c>
      <c r="R161" s="56">
        <f t="shared" si="36"/>
        <v>81</v>
      </c>
      <c r="S161" s="56" t="str">
        <f t="shared" si="35"/>
        <v>Tốt</v>
      </c>
      <c r="T161" s="43"/>
      <c r="U161" s="43"/>
      <c r="V161" s="43"/>
      <c r="W161" s="16">
        <f t="shared" si="37"/>
        <v>12</v>
      </c>
      <c r="Y161" s="57">
        <f t="shared" si="38"/>
        <v>0</v>
      </c>
      <c r="Z161" s="57">
        <f t="shared" si="39"/>
        <v>0</v>
      </c>
      <c r="AA161" s="57">
        <f t="shared" si="40"/>
        <v>0</v>
      </c>
      <c r="AB161" s="57">
        <f t="shared" si="41"/>
        <v>1</v>
      </c>
      <c r="AC161" s="57">
        <f t="shared" si="42"/>
        <v>0</v>
      </c>
      <c r="AD161" s="57">
        <f t="shared" si="43"/>
        <v>0</v>
      </c>
      <c r="AE161" s="57" t="str">
        <f t="shared" si="44"/>
        <v>Tốt</v>
      </c>
      <c r="AF161" s="57" t="str">
        <f t="shared" si="45"/>
        <v>Khá</v>
      </c>
      <c r="AG161" s="57">
        <f t="shared" si="46"/>
        <v>0</v>
      </c>
      <c r="AH161" s="57">
        <f t="shared" si="47"/>
        <v>0</v>
      </c>
      <c r="AI161" s="58">
        <f t="shared" si="48"/>
        <v>0</v>
      </c>
      <c r="AJ161" s="58"/>
      <c r="AK161" s="47">
        <f t="shared" si="49"/>
        <v>0</v>
      </c>
      <c r="AL161" s="47">
        <f t="shared" si="50"/>
        <v>0</v>
      </c>
      <c r="AM161" s="47">
        <f t="shared" si="51"/>
        <v>0</v>
      </c>
      <c r="AN161" s="47"/>
    </row>
    <row r="162" spans="2:40" ht="225">
      <c r="B162" s="99">
        <v>158</v>
      </c>
      <c r="C162" s="100" t="s">
        <v>122</v>
      </c>
      <c r="D162" s="100" t="s">
        <v>335</v>
      </c>
      <c r="E162" s="100" t="s">
        <v>132</v>
      </c>
      <c r="F162" s="100" t="s">
        <v>123</v>
      </c>
      <c r="G162" s="101">
        <v>3000000</v>
      </c>
      <c r="H162" s="88" t="s">
        <v>83</v>
      </c>
      <c r="I162" s="99" t="s">
        <v>635</v>
      </c>
      <c r="J162" s="99">
        <v>72</v>
      </c>
      <c r="K162" s="88" t="s">
        <v>84</v>
      </c>
      <c r="L162" s="99" t="s">
        <v>636</v>
      </c>
      <c r="M162" s="99">
        <v>70</v>
      </c>
      <c r="N162" s="88"/>
      <c r="O162" s="99"/>
      <c r="P162" s="99"/>
      <c r="Q162" s="99" t="s">
        <v>734</v>
      </c>
      <c r="R162" s="56">
        <f t="shared" si="36"/>
        <v>71</v>
      </c>
      <c r="S162" s="56" t="str">
        <f t="shared" si="35"/>
        <v>Khá</v>
      </c>
      <c r="T162" s="43"/>
      <c r="U162" s="43"/>
      <c r="V162" s="43"/>
      <c r="W162" s="16">
        <f t="shared" si="37"/>
        <v>2</v>
      </c>
      <c r="Y162" s="57">
        <f t="shared" si="38"/>
        <v>0</v>
      </c>
      <c r="Z162" s="57">
        <f t="shared" si="39"/>
        <v>0</v>
      </c>
      <c r="AA162" s="57">
        <f t="shared" si="40"/>
        <v>0</v>
      </c>
      <c r="AB162" s="57">
        <f t="shared" si="41"/>
        <v>1</v>
      </c>
      <c r="AC162" s="57">
        <f t="shared" si="42"/>
        <v>0</v>
      </c>
      <c r="AD162" s="57">
        <f t="shared" si="43"/>
        <v>0</v>
      </c>
      <c r="AE162" s="57" t="str">
        <f t="shared" si="44"/>
        <v>Khá</v>
      </c>
      <c r="AF162" s="57" t="str">
        <f t="shared" si="45"/>
        <v>Khá</v>
      </c>
      <c r="AG162" s="57">
        <f t="shared" si="46"/>
        <v>0</v>
      </c>
      <c r="AH162" s="57">
        <f t="shared" si="47"/>
        <v>0</v>
      </c>
      <c r="AI162" s="58">
        <f t="shared" si="48"/>
        <v>0</v>
      </c>
      <c r="AJ162" s="58"/>
      <c r="AK162" s="47">
        <f t="shared" si="49"/>
        <v>0</v>
      </c>
      <c r="AL162" s="47">
        <f t="shared" si="50"/>
        <v>0</v>
      </c>
      <c r="AM162" s="47">
        <f t="shared" si="51"/>
        <v>0</v>
      </c>
      <c r="AN162" s="47"/>
    </row>
    <row r="163" spans="2:40" ht="90">
      <c r="B163" s="99">
        <v>159</v>
      </c>
      <c r="C163" s="100" t="s">
        <v>72</v>
      </c>
      <c r="D163" s="100" t="s">
        <v>23</v>
      </c>
      <c r="E163" s="100" t="s">
        <v>73</v>
      </c>
      <c r="F163" s="100">
        <v>2015</v>
      </c>
      <c r="G163" s="101">
        <v>3000000</v>
      </c>
      <c r="H163" s="88"/>
      <c r="I163" s="99"/>
      <c r="J163" s="99"/>
      <c r="K163" s="88"/>
      <c r="L163" s="99"/>
      <c r="M163" s="99"/>
      <c r="N163" s="88"/>
      <c r="O163" s="99"/>
      <c r="P163" s="99"/>
      <c r="Q163" s="99"/>
      <c r="R163" s="56">
        <f t="shared" si="36"/>
        <v>0</v>
      </c>
      <c r="S163" s="56"/>
      <c r="T163" s="43"/>
      <c r="U163" s="43"/>
      <c r="V163" s="45" t="s">
        <v>134</v>
      </c>
      <c r="W163" s="16">
        <f t="shared" si="37"/>
        <v>0</v>
      </c>
      <c r="Y163" s="57">
        <f t="shared" si="38"/>
        <v>0</v>
      </c>
      <c r="Z163" s="57">
        <f t="shared" si="39"/>
        <v>1</v>
      </c>
      <c r="AA163" s="57">
        <f t="shared" si="40"/>
        <v>0</v>
      </c>
      <c r="AB163" s="57">
        <f t="shared" si="41"/>
        <v>0</v>
      </c>
      <c r="AC163" s="57">
        <f t="shared" si="42"/>
        <v>0</v>
      </c>
      <c r="AD163" s="57">
        <f t="shared" si="43"/>
        <v>0</v>
      </c>
      <c r="AE163" s="57" t="str">
        <f t="shared" si="44"/>
        <v>Không đạt</v>
      </c>
      <c r="AF163" s="57" t="str">
        <f t="shared" si="45"/>
        <v>Không đạt</v>
      </c>
      <c r="AG163" s="57">
        <f t="shared" si="46"/>
        <v>0</v>
      </c>
      <c r="AH163" s="57">
        <f t="shared" si="47"/>
        <v>0</v>
      </c>
      <c r="AI163" s="58">
        <f t="shared" si="48"/>
        <v>0</v>
      </c>
      <c r="AJ163" s="58"/>
      <c r="AK163" s="47">
        <f t="shared" si="49"/>
        <v>0</v>
      </c>
      <c r="AL163" s="47">
        <f t="shared" si="50"/>
        <v>0</v>
      </c>
      <c r="AM163" s="47">
        <f t="shared" si="51"/>
        <v>0</v>
      </c>
      <c r="AN163" s="47"/>
    </row>
    <row r="164" spans="2:40" ht="146.25">
      <c r="B164" s="99">
        <v>160</v>
      </c>
      <c r="C164" s="100" t="s">
        <v>106</v>
      </c>
      <c r="D164" s="100" t="s">
        <v>23</v>
      </c>
      <c r="E164" s="100" t="s">
        <v>790</v>
      </c>
      <c r="F164" s="100">
        <v>2015</v>
      </c>
      <c r="G164" s="101">
        <v>3000000</v>
      </c>
      <c r="H164" s="88"/>
      <c r="I164" s="99"/>
      <c r="J164" s="99"/>
      <c r="K164" s="88"/>
      <c r="L164" s="99"/>
      <c r="M164" s="99"/>
      <c r="N164" s="88"/>
      <c r="O164" s="99"/>
      <c r="P164" s="99"/>
      <c r="Q164" s="99"/>
      <c r="R164" s="56">
        <f t="shared" si="36"/>
        <v>0</v>
      </c>
      <c r="S164" s="56"/>
      <c r="T164" s="43"/>
      <c r="U164" s="43"/>
      <c r="V164" s="45" t="s">
        <v>134</v>
      </c>
      <c r="W164" s="16">
        <f t="shared" si="37"/>
        <v>0</v>
      </c>
      <c r="Y164" s="57">
        <f t="shared" si="38"/>
        <v>0</v>
      </c>
      <c r="Z164" s="57">
        <f t="shared" si="39"/>
        <v>1</v>
      </c>
      <c r="AA164" s="57">
        <f t="shared" si="40"/>
        <v>0</v>
      </c>
      <c r="AB164" s="57">
        <f t="shared" si="41"/>
        <v>0</v>
      </c>
      <c r="AC164" s="57">
        <f t="shared" si="42"/>
        <v>0</v>
      </c>
      <c r="AD164" s="57">
        <f t="shared" si="43"/>
        <v>0</v>
      </c>
      <c r="AE164" s="57" t="str">
        <f t="shared" si="44"/>
        <v>Không đạt</v>
      </c>
      <c r="AF164" s="57" t="str">
        <f t="shared" si="45"/>
        <v>Không đạt</v>
      </c>
      <c r="AG164" s="57">
        <f t="shared" si="46"/>
        <v>0</v>
      </c>
      <c r="AH164" s="57">
        <f t="shared" si="47"/>
        <v>0</v>
      </c>
      <c r="AI164" s="58">
        <f t="shared" si="48"/>
        <v>0</v>
      </c>
      <c r="AJ164" s="58"/>
      <c r="AK164" s="47">
        <f t="shared" si="49"/>
        <v>0</v>
      </c>
      <c r="AL164" s="47">
        <f t="shared" si="50"/>
        <v>0</v>
      </c>
      <c r="AM164" s="47">
        <f t="shared" si="51"/>
        <v>0</v>
      </c>
      <c r="AN164" s="47"/>
    </row>
    <row r="165" spans="2:40" ht="112.5">
      <c r="B165" s="99">
        <v>161</v>
      </c>
      <c r="C165" s="100" t="s">
        <v>74</v>
      </c>
      <c r="D165" s="100" t="s">
        <v>23</v>
      </c>
      <c r="E165" s="100" t="s">
        <v>791</v>
      </c>
      <c r="F165" s="100">
        <v>2015</v>
      </c>
      <c r="G165" s="101">
        <v>3000000</v>
      </c>
      <c r="H165" s="88"/>
      <c r="I165" s="99"/>
      <c r="J165" s="99"/>
      <c r="K165" s="88"/>
      <c r="L165" s="99"/>
      <c r="M165" s="99"/>
      <c r="N165" s="88"/>
      <c r="O165" s="99"/>
      <c r="P165" s="99"/>
      <c r="Q165" s="99"/>
      <c r="R165" s="56">
        <f t="shared" si="36"/>
        <v>0</v>
      </c>
      <c r="S165" s="56"/>
      <c r="T165" s="43"/>
      <c r="U165" s="43"/>
      <c r="V165" s="45" t="s">
        <v>134</v>
      </c>
      <c r="W165" s="16">
        <f t="shared" si="37"/>
        <v>0</v>
      </c>
      <c r="Y165" s="57">
        <f t="shared" si="38"/>
        <v>0</v>
      </c>
      <c r="Z165" s="57">
        <f t="shared" si="39"/>
        <v>1</v>
      </c>
      <c r="AA165" s="57">
        <f t="shared" si="40"/>
        <v>0</v>
      </c>
      <c r="AB165" s="57">
        <f t="shared" si="41"/>
        <v>0</v>
      </c>
      <c r="AC165" s="57">
        <f t="shared" si="42"/>
        <v>0</v>
      </c>
      <c r="AD165" s="57">
        <f t="shared" si="43"/>
        <v>0</v>
      </c>
      <c r="AE165" s="57" t="str">
        <f t="shared" si="44"/>
        <v>Không đạt</v>
      </c>
      <c r="AF165" s="57" t="str">
        <f t="shared" si="45"/>
        <v>Không đạt</v>
      </c>
      <c r="AG165" s="57">
        <f t="shared" si="46"/>
        <v>0</v>
      </c>
      <c r="AH165" s="57">
        <f t="shared" si="47"/>
        <v>0</v>
      </c>
      <c r="AI165" s="58">
        <f t="shared" si="48"/>
        <v>0</v>
      </c>
      <c r="AJ165" s="58"/>
      <c r="AK165" s="47">
        <f t="shared" si="49"/>
        <v>0</v>
      </c>
      <c r="AL165" s="47">
        <f t="shared" si="50"/>
        <v>0</v>
      </c>
      <c r="AM165" s="47">
        <f t="shared" si="51"/>
        <v>0</v>
      </c>
      <c r="AN165" s="47"/>
    </row>
    <row r="166" spans="2:40" ht="90">
      <c r="B166" s="99">
        <v>162</v>
      </c>
      <c r="C166" s="100" t="s">
        <v>128</v>
      </c>
      <c r="D166" s="100" t="s">
        <v>23</v>
      </c>
      <c r="E166" s="100" t="s">
        <v>129</v>
      </c>
      <c r="F166" s="100">
        <v>2015</v>
      </c>
      <c r="G166" s="101">
        <v>3000000</v>
      </c>
      <c r="H166" s="88"/>
      <c r="I166" s="99"/>
      <c r="J166" s="99"/>
      <c r="K166" s="88"/>
      <c r="L166" s="99"/>
      <c r="M166" s="99"/>
      <c r="N166" s="88"/>
      <c r="O166" s="99"/>
      <c r="P166" s="99"/>
      <c r="Q166" s="99"/>
      <c r="R166" s="56">
        <f t="shared" si="36"/>
        <v>0</v>
      </c>
      <c r="S166" s="56"/>
      <c r="T166" s="43"/>
      <c r="U166" s="43"/>
      <c r="V166" s="45" t="s">
        <v>134</v>
      </c>
      <c r="W166" s="16">
        <f t="shared" si="37"/>
        <v>0</v>
      </c>
      <c r="Y166" s="57">
        <f t="shared" si="38"/>
        <v>0</v>
      </c>
      <c r="Z166" s="57">
        <f t="shared" si="39"/>
        <v>1</v>
      </c>
      <c r="AA166" s="57">
        <f t="shared" si="40"/>
        <v>0</v>
      </c>
      <c r="AB166" s="57">
        <f t="shared" si="41"/>
        <v>0</v>
      </c>
      <c r="AC166" s="57">
        <f t="shared" si="42"/>
        <v>0</v>
      </c>
      <c r="AD166" s="57">
        <f t="shared" si="43"/>
        <v>0</v>
      </c>
      <c r="AE166" s="57" t="str">
        <f t="shared" si="44"/>
        <v>Không đạt</v>
      </c>
      <c r="AF166" s="57" t="str">
        <f t="shared" si="45"/>
        <v>Không đạt</v>
      </c>
      <c r="AG166" s="57">
        <f t="shared" si="46"/>
        <v>0</v>
      </c>
      <c r="AH166" s="57">
        <f t="shared" si="47"/>
        <v>0</v>
      </c>
      <c r="AI166" s="58">
        <f t="shared" si="48"/>
        <v>0</v>
      </c>
      <c r="AJ166" s="58"/>
      <c r="AK166" s="47">
        <f t="shared" si="49"/>
        <v>0</v>
      </c>
      <c r="AL166" s="47">
        <f t="shared" si="50"/>
        <v>0</v>
      </c>
      <c r="AM166" s="47">
        <f t="shared" si="51"/>
        <v>0</v>
      </c>
      <c r="AN166" s="47"/>
    </row>
    <row r="167" spans="2:40" ht="281.25">
      <c r="B167" s="99">
        <v>163</v>
      </c>
      <c r="C167" s="100" t="s">
        <v>1</v>
      </c>
      <c r="D167" s="100" t="s">
        <v>0</v>
      </c>
      <c r="E167" s="100" t="s">
        <v>2</v>
      </c>
      <c r="F167" s="100">
        <v>2015</v>
      </c>
      <c r="G167" s="101">
        <v>3500000</v>
      </c>
      <c r="H167" s="88" t="s">
        <v>81</v>
      </c>
      <c r="I167" s="99" t="s">
        <v>637</v>
      </c>
      <c r="J167" s="99">
        <v>74</v>
      </c>
      <c r="K167" s="88" t="s">
        <v>80</v>
      </c>
      <c r="L167" s="99"/>
      <c r="M167" s="99">
        <v>78</v>
      </c>
      <c r="N167" s="88"/>
      <c r="O167" s="99"/>
      <c r="P167" s="99"/>
      <c r="Q167" s="99" t="s">
        <v>637</v>
      </c>
      <c r="R167" s="56">
        <f t="shared" si="36"/>
        <v>76</v>
      </c>
      <c r="S167" s="56" t="str">
        <f t="shared" si="35"/>
        <v>Khá</v>
      </c>
      <c r="T167" s="43"/>
      <c r="U167" s="43"/>
      <c r="V167" s="43"/>
      <c r="W167" s="16">
        <f t="shared" si="37"/>
        <v>4</v>
      </c>
      <c r="Y167" s="57">
        <f t="shared" si="38"/>
        <v>0</v>
      </c>
      <c r="Z167" s="57">
        <f t="shared" si="39"/>
        <v>0</v>
      </c>
      <c r="AA167" s="57">
        <f t="shared" si="40"/>
        <v>0</v>
      </c>
      <c r="AB167" s="57">
        <f t="shared" si="41"/>
        <v>1</v>
      </c>
      <c r="AC167" s="57">
        <f t="shared" si="42"/>
        <v>0</v>
      </c>
      <c r="AD167" s="57">
        <f t="shared" si="43"/>
        <v>0</v>
      </c>
      <c r="AE167" s="57" t="str">
        <f t="shared" si="44"/>
        <v>Khá</v>
      </c>
      <c r="AF167" s="57" t="str">
        <f t="shared" si="45"/>
        <v>Khá</v>
      </c>
      <c r="AG167" s="57">
        <f t="shared" si="46"/>
        <v>0</v>
      </c>
      <c r="AH167" s="57">
        <f t="shared" si="47"/>
        <v>0</v>
      </c>
      <c r="AI167" s="58">
        <f t="shared" si="48"/>
        <v>0</v>
      </c>
      <c r="AJ167" s="58"/>
      <c r="AK167" s="47">
        <f t="shared" si="49"/>
        <v>0</v>
      </c>
      <c r="AL167" s="47">
        <f t="shared" si="50"/>
        <v>0</v>
      </c>
      <c r="AM167" s="47">
        <f t="shared" si="51"/>
        <v>0</v>
      </c>
      <c r="AN167" s="47"/>
    </row>
    <row r="168" spans="2:40" ht="146.25">
      <c r="B168" s="99">
        <v>164</v>
      </c>
      <c r="C168" s="100" t="s">
        <v>5</v>
      </c>
      <c r="D168" s="100" t="s">
        <v>16</v>
      </c>
      <c r="E168" s="100" t="s">
        <v>4</v>
      </c>
      <c r="F168" s="100">
        <v>2015</v>
      </c>
      <c r="G168" s="101">
        <v>3000000</v>
      </c>
      <c r="H168" s="88" t="s">
        <v>82</v>
      </c>
      <c r="I168" s="99" t="s">
        <v>638</v>
      </c>
      <c r="J168" s="99">
        <v>71</v>
      </c>
      <c r="K168" s="88" t="s">
        <v>93</v>
      </c>
      <c r="L168" s="99" t="s">
        <v>639</v>
      </c>
      <c r="M168" s="99">
        <v>81</v>
      </c>
      <c r="N168" s="88"/>
      <c r="O168" s="99"/>
      <c r="P168" s="99"/>
      <c r="Q168" s="99" t="s">
        <v>735</v>
      </c>
      <c r="R168" s="56">
        <f t="shared" si="36"/>
        <v>76</v>
      </c>
      <c r="S168" s="56" t="str">
        <f t="shared" si="35"/>
        <v>Khá</v>
      </c>
      <c r="T168" s="43"/>
      <c r="U168" s="43"/>
      <c r="V168" s="43"/>
      <c r="W168" s="16">
        <f t="shared" si="37"/>
        <v>10</v>
      </c>
      <c r="Y168" s="57">
        <f t="shared" si="38"/>
        <v>0</v>
      </c>
      <c r="Z168" s="57">
        <f t="shared" si="39"/>
        <v>0</v>
      </c>
      <c r="AA168" s="57">
        <f t="shared" si="40"/>
        <v>0</v>
      </c>
      <c r="AB168" s="57">
        <f t="shared" si="41"/>
        <v>0</v>
      </c>
      <c r="AC168" s="57">
        <f t="shared" si="42"/>
        <v>0</v>
      </c>
      <c r="AD168" s="57">
        <f t="shared" si="43"/>
        <v>0</v>
      </c>
      <c r="AE168" s="57" t="str">
        <f t="shared" si="44"/>
        <v>Khá</v>
      </c>
      <c r="AF168" s="57" t="str">
        <f t="shared" si="45"/>
        <v>Tốt</v>
      </c>
      <c r="AG168" s="57">
        <f t="shared" si="46"/>
        <v>0</v>
      </c>
      <c r="AH168" s="57">
        <f t="shared" si="47"/>
        <v>0</v>
      </c>
      <c r="AI168" s="58">
        <f t="shared" si="48"/>
        <v>0</v>
      </c>
      <c r="AJ168" s="58"/>
      <c r="AK168" s="47">
        <f t="shared" si="49"/>
        <v>0</v>
      </c>
      <c r="AL168" s="47">
        <f t="shared" si="50"/>
        <v>0</v>
      </c>
      <c r="AM168" s="47">
        <f t="shared" si="51"/>
        <v>0</v>
      </c>
      <c r="AN168" s="47"/>
    </row>
    <row r="169" spans="2:40" ht="213.75">
      <c r="B169" s="99">
        <v>165</v>
      </c>
      <c r="C169" s="100" t="s">
        <v>78</v>
      </c>
      <c r="D169" s="100" t="s">
        <v>22</v>
      </c>
      <c r="E169" s="100" t="s">
        <v>792</v>
      </c>
      <c r="F169" s="100">
        <v>2015</v>
      </c>
      <c r="G169" s="101">
        <v>3000000</v>
      </c>
      <c r="H169" s="88" t="s">
        <v>104</v>
      </c>
      <c r="I169" s="99" t="s">
        <v>640</v>
      </c>
      <c r="J169" s="99">
        <v>88</v>
      </c>
      <c r="K169" s="88" t="s">
        <v>94</v>
      </c>
      <c r="L169" s="99" t="s">
        <v>641</v>
      </c>
      <c r="M169" s="99">
        <v>87</v>
      </c>
      <c r="N169" s="88"/>
      <c r="O169" s="99"/>
      <c r="P169" s="99"/>
      <c r="Q169" s="99" t="s">
        <v>640</v>
      </c>
      <c r="R169" s="56">
        <f t="shared" si="36"/>
        <v>87.5</v>
      </c>
      <c r="S169" s="56" t="str">
        <f t="shared" si="35"/>
        <v>Tốt</v>
      </c>
      <c r="T169" s="43"/>
      <c r="U169" s="43"/>
      <c r="V169" s="43"/>
      <c r="W169" s="16">
        <f t="shared" si="37"/>
        <v>1</v>
      </c>
      <c r="Y169" s="57">
        <f t="shared" si="38"/>
        <v>0</v>
      </c>
      <c r="Z169" s="57">
        <f t="shared" si="39"/>
        <v>0</v>
      </c>
      <c r="AA169" s="57">
        <f t="shared" si="40"/>
        <v>0</v>
      </c>
      <c r="AB169" s="57">
        <f t="shared" si="41"/>
        <v>0</v>
      </c>
      <c r="AC169" s="57">
        <f t="shared" si="42"/>
        <v>1</v>
      </c>
      <c r="AD169" s="57">
        <f t="shared" si="43"/>
        <v>0</v>
      </c>
      <c r="AE169" s="57" t="str">
        <f t="shared" si="44"/>
        <v>Tốt</v>
      </c>
      <c r="AF169" s="57" t="str">
        <f t="shared" si="45"/>
        <v>Tốt</v>
      </c>
      <c r="AG169" s="57">
        <f t="shared" si="46"/>
        <v>0</v>
      </c>
      <c r="AH169" s="57">
        <f t="shared" si="47"/>
        <v>0</v>
      </c>
      <c r="AI169" s="58">
        <f t="shared" si="48"/>
        <v>0</v>
      </c>
      <c r="AJ169" s="58"/>
      <c r="AK169" s="47">
        <f t="shared" si="49"/>
        <v>0</v>
      </c>
      <c r="AL169" s="47">
        <f t="shared" si="50"/>
        <v>0</v>
      </c>
      <c r="AM169" s="47">
        <f t="shared" si="51"/>
        <v>0</v>
      </c>
      <c r="AN169" s="47"/>
    </row>
    <row r="170" spans="2:40" ht="409.5">
      <c r="B170" s="99">
        <v>166</v>
      </c>
      <c r="C170" s="100" t="s">
        <v>96</v>
      </c>
      <c r="D170" s="100" t="s">
        <v>136</v>
      </c>
      <c r="E170" s="100" t="s">
        <v>97</v>
      </c>
      <c r="F170" s="100">
        <v>2015</v>
      </c>
      <c r="G170" s="101">
        <v>3500000</v>
      </c>
      <c r="H170" s="88" t="s">
        <v>81</v>
      </c>
      <c r="I170" s="99" t="s">
        <v>642</v>
      </c>
      <c r="J170" s="99">
        <v>74</v>
      </c>
      <c r="K170" s="88" t="s">
        <v>84</v>
      </c>
      <c r="L170" s="99" t="s">
        <v>643</v>
      </c>
      <c r="M170" s="99">
        <v>76</v>
      </c>
      <c r="N170" s="88"/>
      <c r="O170" s="99"/>
      <c r="P170" s="99"/>
      <c r="Q170" s="99" t="s">
        <v>642</v>
      </c>
      <c r="R170" s="56">
        <f t="shared" si="36"/>
        <v>75</v>
      </c>
      <c r="S170" s="56" t="str">
        <f t="shared" si="35"/>
        <v>Khá</v>
      </c>
      <c r="T170" s="43"/>
      <c r="U170" s="43"/>
      <c r="V170" s="43"/>
      <c r="W170" s="16">
        <f t="shared" si="37"/>
        <v>2</v>
      </c>
      <c r="Y170" s="57">
        <f t="shared" si="38"/>
        <v>0</v>
      </c>
      <c r="Z170" s="57">
        <f t="shared" si="39"/>
        <v>0</v>
      </c>
      <c r="AA170" s="57">
        <f t="shared" si="40"/>
        <v>0</v>
      </c>
      <c r="AB170" s="57">
        <f t="shared" si="41"/>
        <v>1</v>
      </c>
      <c r="AC170" s="57">
        <f t="shared" si="42"/>
        <v>0</v>
      </c>
      <c r="AD170" s="57">
        <f t="shared" si="43"/>
        <v>0</v>
      </c>
      <c r="AE170" s="57" t="str">
        <f t="shared" si="44"/>
        <v>Khá</v>
      </c>
      <c r="AF170" s="57" t="str">
        <f t="shared" si="45"/>
        <v>Khá</v>
      </c>
      <c r="AG170" s="57">
        <f t="shared" si="46"/>
        <v>0</v>
      </c>
      <c r="AH170" s="57">
        <f t="shared" si="47"/>
        <v>0</v>
      </c>
      <c r="AI170" s="58">
        <f t="shared" si="48"/>
        <v>0</v>
      </c>
      <c r="AJ170" s="58"/>
      <c r="AK170" s="47">
        <f t="shared" si="49"/>
        <v>0</v>
      </c>
      <c r="AL170" s="47">
        <f t="shared" si="50"/>
        <v>0</v>
      </c>
      <c r="AM170" s="47">
        <f t="shared" si="51"/>
        <v>0</v>
      </c>
      <c r="AN170" s="47"/>
    </row>
    <row r="171" spans="2:40" ht="258.75">
      <c r="B171" s="99">
        <v>167</v>
      </c>
      <c r="C171" s="100" t="s">
        <v>54</v>
      </c>
      <c r="D171" s="100" t="s">
        <v>56</v>
      </c>
      <c r="E171" s="100" t="s">
        <v>55</v>
      </c>
      <c r="F171" s="100" t="s">
        <v>123</v>
      </c>
      <c r="G171" s="101">
        <v>3000000</v>
      </c>
      <c r="H171" s="88" t="s">
        <v>222</v>
      </c>
      <c r="I171" s="99" t="s">
        <v>644</v>
      </c>
      <c r="J171" s="99">
        <v>67</v>
      </c>
      <c r="K171" s="88" t="s">
        <v>169</v>
      </c>
      <c r="L171" s="99"/>
      <c r="M171" s="99">
        <v>62</v>
      </c>
      <c r="N171" s="88"/>
      <c r="O171" s="99"/>
      <c r="P171" s="99"/>
      <c r="Q171" s="99" t="s">
        <v>644</v>
      </c>
      <c r="R171" s="56">
        <f t="shared" si="36"/>
        <v>64.5</v>
      </c>
      <c r="S171" s="56" t="str">
        <f t="shared" si="35"/>
        <v>Trung bình</v>
      </c>
      <c r="T171" s="43"/>
      <c r="U171" s="43"/>
      <c r="V171" s="43"/>
      <c r="W171" s="16">
        <f t="shared" si="37"/>
        <v>5</v>
      </c>
      <c r="Y171" s="57">
        <f t="shared" si="38"/>
        <v>0</v>
      </c>
      <c r="Z171" s="57">
        <f t="shared" si="39"/>
        <v>0</v>
      </c>
      <c r="AA171" s="57">
        <f t="shared" si="40"/>
        <v>1</v>
      </c>
      <c r="AB171" s="57">
        <f t="shared" si="41"/>
        <v>0</v>
      </c>
      <c r="AC171" s="57">
        <f t="shared" si="42"/>
        <v>0</v>
      </c>
      <c r="AD171" s="57">
        <f t="shared" si="43"/>
        <v>0</v>
      </c>
      <c r="AE171" s="57" t="str">
        <f t="shared" si="44"/>
        <v>Trung bình</v>
      </c>
      <c r="AF171" s="57" t="str">
        <f t="shared" si="45"/>
        <v>Trung bình</v>
      </c>
      <c r="AG171" s="57">
        <f t="shared" si="46"/>
        <v>0</v>
      </c>
      <c r="AH171" s="57">
        <f t="shared" si="47"/>
        <v>0</v>
      </c>
      <c r="AI171" s="58">
        <f t="shared" si="48"/>
        <v>0</v>
      </c>
      <c r="AJ171" s="58"/>
      <c r="AK171" s="47">
        <f t="shared" si="49"/>
        <v>0</v>
      </c>
      <c r="AL171" s="47">
        <f t="shared" si="50"/>
        <v>0</v>
      </c>
      <c r="AM171" s="47">
        <f t="shared" si="51"/>
        <v>0</v>
      </c>
      <c r="AN171" s="47"/>
    </row>
    <row r="172" spans="2:40" ht="146.25">
      <c r="B172" s="99">
        <v>168</v>
      </c>
      <c r="C172" s="100" t="s">
        <v>645</v>
      </c>
      <c r="D172" s="100" t="s">
        <v>136</v>
      </c>
      <c r="E172" s="100" t="s">
        <v>793</v>
      </c>
      <c r="F172" s="100">
        <v>2015</v>
      </c>
      <c r="G172" s="101">
        <v>4000000</v>
      </c>
      <c r="H172" s="88" t="s">
        <v>94</v>
      </c>
      <c r="I172" s="99" t="s">
        <v>646</v>
      </c>
      <c r="J172" s="99">
        <v>83</v>
      </c>
      <c r="K172" s="88" t="s">
        <v>95</v>
      </c>
      <c r="L172" s="99" t="s">
        <v>752</v>
      </c>
      <c r="M172" s="99">
        <v>85</v>
      </c>
      <c r="N172" s="88"/>
      <c r="O172" s="99"/>
      <c r="P172" s="99"/>
      <c r="Q172" s="99" t="s">
        <v>646</v>
      </c>
      <c r="R172" s="56">
        <f t="shared" si="36"/>
        <v>84</v>
      </c>
      <c r="S172" s="56" t="str">
        <f t="shared" si="35"/>
        <v>Tốt</v>
      </c>
      <c r="T172" s="43"/>
      <c r="U172" s="43"/>
      <c r="V172" s="43"/>
      <c r="W172" s="16">
        <f t="shared" si="37"/>
        <v>2</v>
      </c>
      <c r="Y172" s="57">
        <f t="shared" si="38"/>
        <v>0</v>
      </c>
      <c r="Z172" s="57">
        <f t="shared" si="39"/>
        <v>0</v>
      </c>
      <c r="AA172" s="57">
        <f t="shared" si="40"/>
        <v>0</v>
      </c>
      <c r="AB172" s="57">
        <f t="shared" si="41"/>
        <v>0</v>
      </c>
      <c r="AC172" s="57">
        <f t="shared" si="42"/>
        <v>1</v>
      </c>
      <c r="AD172" s="57">
        <f t="shared" si="43"/>
        <v>0</v>
      </c>
      <c r="AE172" s="57" t="str">
        <f t="shared" si="44"/>
        <v>Tốt</v>
      </c>
      <c r="AF172" s="57" t="str">
        <f t="shared" si="45"/>
        <v>Tốt</v>
      </c>
      <c r="AG172" s="57">
        <f t="shared" si="46"/>
        <v>0</v>
      </c>
      <c r="AH172" s="57">
        <f t="shared" si="47"/>
        <v>0</v>
      </c>
      <c r="AI172" s="58">
        <f t="shared" si="48"/>
        <v>0</v>
      </c>
      <c r="AJ172" s="58"/>
      <c r="AK172" s="47">
        <f t="shared" si="49"/>
        <v>0</v>
      </c>
      <c r="AL172" s="47">
        <f t="shared" si="50"/>
        <v>0</v>
      </c>
      <c r="AM172" s="47">
        <f t="shared" si="51"/>
        <v>0</v>
      </c>
      <c r="AN172" s="47"/>
    </row>
    <row r="173" spans="2:40" ht="78.75">
      <c r="B173" s="99">
        <v>169</v>
      </c>
      <c r="C173" s="100" t="s">
        <v>57</v>
      </c>
      <c r="D173" s="100" t="s">
        <v>56</v>
      </c>
      <c r="E173" s="100" t="s">
        <v>60</v>
      </c>
      <c r="F173" s="100" t="s">
        <v>123</v>
      </c>
      <c r="G173" s="101">
        <v>3000000</v>
      </c>
      <c r="H173" s="88"/>
      <c r="I173" s="99"/>
      <c r="J173" s="99"/>
      <c r="K173" s="88"/>
      <c r="L173" s="99"/>
      <c r="M173" s="99"/>
      <c r="N173" s="88"/>
      <c r="O173" s="99"/>
      <c r="P173" s="99"/>
      <c r="Q173" s="99"/>
      <c r="R173" s="56">
        <f t="shared" si="36"/>
        <v>0</v>
      </c>
      <c r="S173" s="56"/>
      <c r="T173" s="43"/>
      <c r="U173" s="43"/>
      <c r="V173" s="45" t="s">
        <v>134</v>
      </c>
      <c r="W173" s="16">
        <f t="shared" si="37"/>
        <v>0</v>
      </c>
      <c r="Y173" s="57">
        <f t="shared" si="38"/>
        <v>0</v>
      </c>
      <c r="Z173" s="57">
        <f t="shared" si="39"/>
        <v>1</v>
      </c>
      <c r="AA173" s="57">
        <f t="shared" si="40"/>
        <v>0</v>
      </c>
      <c r="AB173" s="57">
        <f t="shared" si="41"/>
        <v>0</v>
      </c>
      <c r="AC173" s="57">
        <f t="shared" si="42"/>
        <v>0</v>
      </c>
      <c r="AD173" s="57">
        <f t="shared" si="43"/>
        <v>0</v>
      </c>
      <c r="AE173" s="57" t="str">
        <f t="shared" si="44"/>
        <v>Không đạt</v>
      </c>
      <c r="AF173" s="57" t="str">
        <f t="shared" si="45"/>
        <v>Không đạt</v>
      </c>
      <c r="AG173" s="57">
        <f t="shared" si="46"/>
        <v>0</v>
      </c>
      <c r="AH173" s="57">
        <f t="shared" si="47"/>
        <v>0</v>
      </c>
      <c r="AI173" s="58">
        <f t="shared" si="48"/>
        <v>0</v>
      </c>
      <c r="AJ173" s="58"/>
      <c r="AK173" s="47">
        <f t="shared" si="49"/>
        <v>0</v>
      </c>
      <c r="AL173" s="47">
        <f t="shared" si="50"/>
        <v>0</v>
      </c>
      <c r="AM173" s="47">
        <f t="shared" si="51"/>
        <v>0</v>
      </c>
      <c r="AN173" s="47"/>
    </row>
    <row r="174" spans="2:40" ht="112.5">
      <c r="B174" s="99">
        <v>170</v>
      </c>
      <c r="C174" s="100" t="s">
        <v>58</v>
      </c>
      <c r="D174" s="100" t="s">
        <v>56</v>
      </c>
      <c r="E174" s="100" t="s">
        <v>25</v>
      </c>
      <c r="F174" s="100" t="s">
        <v>123</v>
      </c>
      <c r="G174" s="101">
        <v>3000000</v>
      </c>
      <c r="H174" s="88" t="s">
        <v>95</v>
      </c>
      <c r="I174" s="99" t="s">
        <v>736</v>
      </c>
      <c r="J174" s="99">
        <v>81</v>
      </c>
      <c r="K174" s="88" t="s">
        <v>169</v>
      </c>
      <c r="L174" s="99"/>
      <c r="M174" s="99">
        <v>72</v>
      </c>
      <c r="N174" s="88"/>
      <c r="O174" s="99"/>
      <c r="P174" s="99"/>
      <c r="Q174" s="99" t="s">
        <v>736</v>
      </c>
      <c r="R174" s="56">
        <f t="shared" si="36"/>
        <v>76.5</v>
      </c>
      <c r="S174" s="56" t="str">
        <f t="shared" si="35"/>
        <v>Khá</v>
      </c>
      <c r="T174" s="43"/>
      <c r="U174" s="43"/>
      <c r="V174" s="43"/>
      <c r="W174" s="16">
        <f t="shared" si="37"/>
        <v>9</v>
      </c>
      <c r="Y174" s="57">
        <f t="shared" si="38"/>
        <v>0</v>
      </c>
      <c r="Z174" s="57">
        <f t="shared" si="39"/>
        <v>0</v>
      </c>
      <c r="AA174" s="57">
        <f t="shared" si="40"/>
        <v>0</v>
      </c>
      <c r="AB174" s="57">
        <f t="shared" si="41"/>
        <v>1</v>
      </c>
      <c r="AC174" s="57">
        <f t="shared" si="42"/>
        <v>0</v>
      </c>
      <c r="AD174" s="57">
        <f t="shared" si="43"/>
        <v>0</v>
      </c>
      <c r="AE174" s="57" t="str">
        <f t="shared" si="44"/>
        <v>Tốt</v>
      </c>
      <c r="AF174" s="57" t="str">
        <f t="shared" si="45"/>
        <v>Khá</v>
      </c>
      <c r="AG174" s="57">
        <f t="shared" si="46"/>
        <v>0</v>
      </c>
      <c r="AH174" s="57">
        <f t="shared" si="47"/>
        <v>0</v>
      </c>
      <c r="AI174" s="58">
        <f t="shared" si="48"/>
        <v>0</v>
      </c>
      <c r="AJ174" s="58"/>
      <c r="AK174" s="47">
        <f t="shared" si="49"/>
        <v>0</v>
      </c>
      <c r="AL174" s="47">
        <f t="shared" si="50"/>
        <v>0</v>
      </c>
      <c r="AM174" s="47">
        <f t="shared" si="51"/>
        <v>0</v>
      </c>
      <c r="AN174" s="47"/>
    </row>
    <row r="175" spans="2:40" ht="67.5">
      <c r="B175" s="99">
        <v>171</v>
      </c>
      <c r="C175" s="100" t="s">
        <v>59</v>
      </c>
      <c r="D175" s="100" t="s">
        <v>56</v>
      </c>
      <c r="E175" s="100" t="s">
        <v>6</v>
      </c>
      <c r="F175" s="100" t="s">
        <v>62</v>
      </c>
      <c r="G175" s="101">
        <v>3000000</v>
      </c>
      <c r="H175" s="88"/>
      <c r="I175" s="99"/>
      <c r="J175" s="99"/>
      <c r="K175" s="88"/>
      <c r="L175" s="99"/>
      <c r="M175" s="99"/>
      <c r="N175" s="88"/>
      <c r="O175" s="99"/>
      <c r="P175" s="99"/>
      <c r="Q175" s="99"/>
      <c r="R175" s="56">
        <f t="shared" si="36"/>
        <v>0</v>
      </c>
      <c r="S175" s="56"/>
      <c r="T175" s="43"/>
      <c r="U175" s="43"/>
      <c r="V175" s="45" t="s">
        <v>135</v>
      </c>
      <c r="W175" s="16">
        <f t="shared" si="37"/>
        <v>0</v>
      </c>
      <c r="Y175" s="57">
        <f t="shared" si="38"/>
        <v>0</v>
      </c>
      <c r="Z175" s="57">
        <f t="shared" si="39"/>
        <v>1</v>
      </c>
      <c r="AA175" s="57">
        <f t="shared" si="40"/>
        <v>0</v>
      </c>
      <c r="AB175" s="57">
        <f t="shared" si="41"/>
        <v>0</v>
      </c>
      <c r="AC175" s="57">
        <f t="shared" si="42"/>
        <v>0</v>
      </c>
      <c r="AD175" s="57">
        <f t="shared" si="43"/>
        <v>0</v>
      </c>
      <c r="AE175" s="57" t="str">
        <f t="shared" si="44"/>
        <v>Không đạt</v>
      </c>
      <c r="AF175" s="57" t="str">
        <f t="shared" si="45"/>
        <v>Không đạt</v>
      </c>
      <c r="AG175" s="57">
        <f t="shared" si="46"/>
        <v>0</v>
      </c>
      <c r="AH175" s="57">
        <f t="shared" si="47"/>
        <v>0</v>
      </c>
      <c r="AI175" s="58">
        <f t="shared" si="48"/>
        <v>0</v>
      </c>
      <c r="AJ175" s="58"/>
      <c r="AK175" s="47">
        <f t="shared" si="49"/>
        <v>0</v>
      </c>
      <c r="AL175" s="47">
        <f t="shared" si="50"/>
        <v>0</v>
      </c>
      <c r="AM175" s="47">
        <f t="shared" si="51"/>
        <v>0</v>
      </c>
      <c r="AN175" s="47"/>
    </row>
    <row r="176" spans="2:40" ht="213.75">
      <c r="B176" s="102">
        <v>172</v>
      </c>
      <c r="C176" s="103" t="s">
        <v>105</v>
      </c>
      <c r="D176" s="103" t="s">
        <v>69</v>
      </c>
      <c r="E176" s="103" t="s">
        <v>794</v>
      </c>
      <c r="F176" s="103">
        <v>2015</v>
      </c>
      <c r="G176" s="104">
        <v>3000000</v>
      </c>
      <c r="H176" s="89" t="s">
        <v>85</v>
      </c>
      <c r="I176" s="102" t="s">
        <v>647</v>
      </c>
      <c r="J176" s="102">
        <v>82</v>
      </c>
      <c r="K176" s="89" t="s">
        <v>82</v>
      </c>
      <c r="L176" s="102" t="s">
        <v>648</v>
      </c>
      <c r="M176" s="102">
        <v>75</v>
      </c>
      <c r="N176" s="89"/>
      <c r="O176" s="102"/>
      <c r="P176" s="102"/>
      <c r="Q176" s="102" t="s">
        <v>737</v>
      </c>
      <c r="R176" s="64">
        <f t="shared" si="36"/>
        <v>78.5</v>
      </c>
      <c r="S176" s="64" t="str">
        <f t="shared" si="35"/>
        <v>Khá</v>
      </c>
      <c r="T176" s="44"/>
      <c r="U176" s="44"/>
      <c r="V176" s="44"/>
      <c r="W176" s="16">
        <f t="shared" si="37"/>
        <v>7</v>
      </c>
      <c r="Y176" s="57">
        <f t="shared" si="38"/>
        <v>0</v>
      </c>
      <c r="Z176" s="57">
        <f t="shared" si="39"/>
        <v>0</v>
      </c>
      <c r="AA176" s="57">
        <f t="shared" si="40"/>
        <v>0</v>
      </c>
      <c r="AB176" s="57">
        <f t="shared" si="41"/>
        <v>1</v>
      </c>
      <c r="AC176" s="57">
        <f t="shared" si="42"/>
        <v>0</v>
      </c>
      <c r="AD176" s="57">
        <f t="shared" si="43"/>
        <v>0</v>
      </c>
      <c r="AE176" s="57" t="str">
        <f t="shared" si="44"/>
        <v>Tốt</v>
      </c>
      <c r="AF176" s="57" t="str">
        <f t="shared" si="45"/>
        <v>Khá</v>
      </c>
      <c r="AG176" s="57">
        <f t="shared" si="46"/>
        <v>0</v>
      </c>
      <c r="AH176" s="57">
        <f t="shared" si="47"/>
        <v>0</v>
      </c>
      <c r="AI176" s="58">
        <f t="shared" si="48"/>
        <v>0</v>
      </c>
      <c r="AJ176" s="58"/>
      <c r="AK176" s="47">
        <f t="shared" si="49"/>
        <v>0</v>
      </c>
      <c r="AL176" s="47">
        <f t="shared" si="50"/>
        <v>0</v>
      </c>
      <c r="AM176" s="47">
        <f t="shared" si="51"/>
        <v>0</v>
      </c>
      <c r="AN176" s="47"/>
    </row>
  </sheetData>
  <sheetProtection/>
  <autoFilter ref="A4:CQ176"/>
  <mergeCells count="18">
    <mergeCell ref="B1:S1"/>
    <mergeCell ref="A2:A3"/>
    <mergeCell ref="B2:B3"/>
    <mergeCell ref="C2:C3"/>
    <mergeCell ref="D2:D3"/>
    <mergeCell ref="E2:E3"/>
    <mergeCell ref="F2:F3"/>
    <mergeCell ref="G2:G3"/>
    <mergeCell ref="H2:J2"/>
    <mergeCell ref="K2:M2"/>
    <mergeCell ref="V2:V3"/>
    <mergeCell ref="W2:W3"/>
    <mergeCell ref="N2:P2"/>
    <mergeCell ref="Q2:Q3"/>
    <mergeCell ref="R2:R3"/>
    <mergeCell ref="S2:S3"/>
    <mergeCell ref="T2:T3"/>
    <mergeCell ref="U2:U3"/>
  </mergeCells>
  <conditionalFormatting sqref="G119">
    <cfRule type="colorScale" priority="2" dxfId="0">
      <colorScale>
        <cfvo type="min" val="0"/>
        <cfvo type="percentile" val="50"/>
        <cfvo type="max"/>
        <color rgb="FFF8696B"/>
        <color rgb="FFFFEB84"/>
        <color rgb="FF63BE7B"/>
      </colorScale>
    </cfRule>
  </conditionalFormatting>
  <conditionalFormatting sqref="B119">
    <cfRule type="colorScale" priority="1" dxfId="0">
      <colorScale>
        <cfvo type="min" val="0"/>
        <cfvo type="percentile" val="50"/>
        <cfvo type="max"/>
        <color rgb="FFF8696B"/>
        <color rgb="FFFFEB84"/>
        <color rgb="FF63BE7B"/>
      </colorScale>
    </cfRule>
  </conditionalFormatting>
  <conditionalFormatting sqref="A117">
    <cfRule type="colorScale" priority="3" dxfId="0">
      <colorScale>
        <cfvo type="min" val="0"/>
        <cfvo type="percentile" val="50"/>
        <cfvo type="max"/>
        <color rgb="FFF8696B"/>
        <color rgb="FFFFEB84"/>
        <color rgb="FF63BE7B"/>
      </colorScale>
    </cfRule>
  </conditionalFormatting>
  <conditionalFormatting sqref="A108:A116 C7:F100 A5:G5 A6:F6 G6:G107 A7:B107 M5:P117 Q11:Q14 Q5 Q51:Q53 Q104:Q117 Q66:Q69 Q79:Q82 Q55 Q94:Q99 Q101:Q102 Q16:Q23 Q25:Q29 Q32:Q33 Q85 Q71:Q75 Q77 Q92 Q87 Q39 Q36:Q37 Q47:Q48 Q41:Q44 Q7:Q8 Q57:Q63">
    <cfRule type="colorScale" priority="4" dxfId="0">
      <colorScale>
        <cfvo type="min" val="0"/>
        <cfvo type="percentile" val="50"/>
        <cfvo type="max"/>
        <color rgb="FFF8696B"/>
        <color rgb="FFFFEB84"/>
        <color rgb="FF63BE7B"/>
      </colorScale>
    </cfRule>
  </conditionalFormatting>
  <conditionalFormatting sqref="G116:G118 C108:G115 B108:B118">
    <cfRule type="colorScale" priority="5" dxfId="0">
      <colorScale>
        <cfvo type="min" val="0"/>
        <cfvo type="percentile" val="50"/>
        <cfvo type="max"/>
        <color rgb="FFF8696B"/>
        <color rgb="FFFFEB84"/>
        <color rgb="FF63BE7B"/>
      </colorScale>
    </cfRule>
  </conditionalFormatting>
  <conditionalFormatting sqref="H5:H117 J5:K117">
    <cfRule type="colorScale" priority="6" dxfId="0">
      <colorScale>
        <cfvo type="min" val="0"/>
        <cfvo type="percentile" val="50"/>
        <cfvo type="max"/>
        <color rgb="FFF8696B"/>
        <color rgb="FFFFEB84"/>
        <color rgb="FF63BE7B"/>
      </colorScale>
    </cfRule>
  </conditionalFormatting>
  <hyperlinks>
    <hyperlink ref="U75" r:id="rId1" display="File đề tài"/>
    <hyperlink ref="T75" r:id="rId2" display="File đề cương"/>
    <hyperlink ref="T94" r:id="rId3" display="File đề cương"/>
    <hyperlink ref="U94" r:id="rId4" display="File đề tài"/>
    <hyperlink ref="T95" r:id="rId5" display="File đề cương"/>
    <hyperlink ref="U95" r:id="rId6" display="File đề tài"/>
    <hyperlink ref="U5" r:id="rId7" display="File đề tài"/>
    <hyperlink ref="U6" r:id="rId8" display="File đề tài"/>
    <hyperlink ref="U8" r:id="rId9" display="File đề tài"/>
    <hyperlink ref="T8" r:id="rId10" display="File đề cương"/>
    <hyperlink ref="U9" r:id="rId11" display="File đề tài"/>
    <hyperlink ref="T9" r:id="rId12" display="File đề cương"/>
    <hyperlink ref="U10" r:id="rId13" display="File đề tài"/>
    <hyperlink ref="U11" r:id="rId14" display="File đề tài"/>
    <hyperlink ref="T11" r:id="rId15" display="File đề cương"/>
    <hyperlink ref="T12" r:id="rId16" display="File đề cương"/>
    <hyperlink ref="U13" r:id="rId17" display="File đề tài"/>
    <hyperlink ref="T13" r:id="rId18" display="File đề cương"/>
    <hyperlink ref="U15" r:id="rId19" display="File đề tài"/>
    <hyperlink ref="U16" r:id="rId20" display="File đề tài"/>
    <hyperlink ref="U17" r:id="rId21" display="File đề tài"/>
    <hyperlink ref="U22" r:id="rId22" display="File đề tài"/>
    <hyperlink ref="T22" r:id="rId23" display="File đề cương"/>
    <hyperlink ref="U29" r:id="rId24" display="File đề tài"/>
    <hyperlink ref="T29" r:id="rId25" display="File đề cương"/>
    <hyperlink ref="U30" r:id="rId26" display="File đề tài"/>
    <hyperlink ref="T30" r:id="rId27" display="File đề cương"/>
    <hyperlink ref="U32" r:id="rId28" display="File đề tài"/>
    <hyperlink ref="U33" r:id="rId29" display="File đề tài"/>
    <hyperlink ref="T33" r:id="rId30" display="File đề cương"/>
    <hyperlink ref="U35" r:id="rId31" display="File đề tài"/>
    <hyperlink ref="U39" r:id="rId32" display="File đề tài"/>
    <hyperlink ref="U40" r:id="rId33" display="File đề tài"/>
    <hyperlink ref="U41" r:id="rId34" display="File đề tài"/>
    <hyperlink ref="U42" r:id="rId35" display="File đề tài"/>
    <hyperlink ref="U43" r:id="rId36" display="File đề tài"/>
    <hyperlink ref="U44" r:id="rId37" display="File đề tài"/>
    <hyperlink ref="T44" r:id="rId38" display="File đề cương"/>
    <hyperlink ref="U47" r:id="rId39" display="File đề tài"/>
    <hyperlink ref="U48" r:id="rId40" display="File đề tài"/>
    <hyperlink ref="U49" r:id="rId41" display="File đề tài"/>
    <hyperlink ref="U50" r:id="rId42" display="File đề tài"/>
    <hyperlink ref="T50" r:id="rId43" display="File đề cương"/>
    <hyperlink ref="U53" r:id="rId44" display="File đề tài"/>
    <hyperlink ref="T53" r:id="rId45" display="File đề cương"/>
    <hyperlink ref="U56" r:id="rId46" display="File đề tài"/>
    <hyperlink ref="T56" r:id="rId47" display="File đề cương"/>
    <hyperlink ref="U57" r:id="rId48" display="File đề tài"/>
    <hyperlink ref="T57" r:id="rId49" display="File đề cương"/>
    <hyperlink ref="U58" r:id="rId50" display="File đề tài"/>
    <hyperlink ref="U59" r:id="rId51" display="File đề tài"/>
    <hyperlink ref="T59" r:id="rId52" display="File đề cương"/>
    <hyperlink ref="U61" r:id="rId53" display="File đề tài"/>
    <hyperlink ref="U62" r:id="rId54" display="File đề tài"/>
    <hyperlink ref="T62" r:id="rId55" display="File đề cương"/>
    <hyperlink ref="U63" r:id="rId56" display="File đề tài"/>
    <hyperlink ref="U65" r:id="rId57" display="File đề tài"/>
    <hyperlink ref="U66" r:id="rId58" display="File đề tài"/>
    <hyperlink ref="T66" r:id="rId59" display="File đề cương"/>
    <hyperlink ref="U72" r:id="rId60" display="File đề tài"/>
    <hyperlink ref="U76" r:id="rId61" display="File đề tài"/>
    <hyperlink ref="T76" r:id="rId62" display="File đề cương"/>
    <hyperlink ref="U77" r:id="rId63" display="File đề tài"/>
    <hyperlink ref="T77" r:id="rId64" display="File đề cương"/>
    <hyperlink ref="U78" r:id="rId65" display="File đề tài"/>
    <hyperlink ref="T78" r:id="rId66" display="File đề cương"/>
    <hyperlink ref="U79" r:id="rId67" display="File đề tài"/>
    <hyperlink ref="U80" r:id="rId68" display="File đề tài"/>
    <hyperlink ref="U81" r:id="rId69" display="File đề tài"/>
    <hyperlink ref="T81" r:id="rId70" display="File đề cương"/>
    <hyperlink ref="U86" r:id="rId71" display="File đề tài"/>
    <hyperlink ref="U88" r:id="rId72" display="File đề tài"/>
    <hyperlink ref="T88" r:id="rId73" display="File đề cương"/>
    <hyperlink ref="U89" r:id="rId74" display="File đề tài"/>
    <hyperlink ref="T89" r:id="rId75" display="File đề cương"/>
    <hyperlink ref="U90" r:id="rId76" display="File đề tài"/>
    <hyperlink ref="U91" r:id="rId77" display="File đề tài"/>
    <hyperlink ref="T91" r:id="rId78" display="File đề cương"/>
    <hyperlink ref="U92" r:id="rId79" display="File đề tài"/>
    <hyperlink ref="T92" r:id="rId80" display="File đề cương"/>
    <hyperlink ref="U93" r:id="rId81" display="File đề tài"/>
    <hyperlink ref="T93" r:id="rId82" display="File đề cương"/>
  </hyperlinks>
  <printOptions/>
  <pageMargins left="0.1968503937007874" right="0.11811023622047245" top="0.2362204724409449" bottom="0.2362204724409449" header="0.31496062992125984" footer="0.31496062992125984"/>
  <pageSetup horizontalDpi="600" verticalDpi="600" orientation="landscape" paperSize="9" scale="96" r:id="rId85"/>
  <headerFooter>
    <oddFooter>&amp;CPage &amp;P/&amp;N</oddFooter>
  </headerFooter>
  <rowBreaks count="1" manualBreakCount="1">
    <brk id="99" max="255" man="1"/>
  </rowBreaks>
  <legacyDrawing r:id="rId84"/>
</worksheet>
</file>

<file path=xl/worksheets/sheet3.xml><?xml version="1.0" encoding="utf-8"?>
<worksheet xmlns="http://schemas.openxmlformats.org/spreadsheetml/2006/main" xmlns:r="http://schemas.openxmlformats.org/officeDocument/2006/relationships">
  <dimension ref="F8:J18"/>
  <sheetViews>
    <sheetView zoomScalePageLayoutView="0" workbookViewId="0" topLeftCell="A1">
      <selection activeCell="L19" sqref="L19"/>
    </sheetView>
  </sheetViews>
  <sheetFormatPr defaultColWidth="9.00390625" defaultRowHeight="15.75"/>
  <sheetData>
    <row r="8" spans="6:10" ht="15.75">
      <c r="F8" s="86"/>
      <c r="G8" s="86"/>
      <c r="H8" s="86"/>
      <c r="I8" s="86"/>
      <c r="J8" s="86"/>
    </row>
    <row r="9" spans="6:10" ht="15.75">
      <c r="F9" s="86"/>
      <c r="G9" s="86"/>
      <c r="H9" s="86"/>
      <c r="I9" s="86"/>
      <c r="J9" s="86"/>
    </row>
    <row r="10" spans="6:10" ht="15.75">
      <c r="F10" s="86"/>
      <c r="G10" s="86"/>
      <c r="H10" s="86"/>
      <c r="I10" s="86"/>
      <c r="J10" s="86"/>
    </row>
    <row r="11" spans="6:10" ht="15.75">
      <c r="F11" s="86"/>
      <c r="G11" s="86"/>
      <c r="H11" s="86"/>
      <c r="I11" s="86"/>
      <c r="J11" s="86"/>
    </row>
    <row r="12" spans="6:10" ht="15.75">
      <c r="F12" s="86"/>
      <c r="G12" s="86"/>
      <c r="H12" s="86"/>
      <c r="I12" s="86"/>
      <c r="J12" s="86"/>
    </row>
    <row r="13" spans="6:10" ht="15.75">
      <c r="F13" s="86"/>
      <c r="G13" s="86">
        <v>73</v>
      </c>
      <c r="H13" s="86">
        <v>79</v>
      </c>
      <c r="I13" s="86">
        <v>101</v>
      </c>
      <c r="J13" s="86"/>
    </row>
    <row r="14" spans="6:10" ht="15.75">
      <c r="F14" s="86"/>
      <c r="G14" s="86">
        <v>73</v>
      </c>
      <c r="H14" s="86">
        <v>83</v>
      </c>
      <c r="I14" s="86">
        <v>119</v>
      </c>
      <c r="J14" s="86"/>
    </row>
    <row r="15" spans="6:10" ht="15.75">
      <c r="F15" s="86"/>
      <c r="G15" s="86"/>
      <c r="H15" s="86">
        <v>70</v>
      </c>
      <c r="I15" s="86">
        <v>41</v>
      </c>
      <c r="J15" s="86"/>
    </row>
    <row r="16" spans="6:10" ht="15.75">
      <c r="F16" s="86"/>
      <c r="G16" s="86"/>
      <c r="H16" s="86">
        <v>61</v>
      </c>
      <c r="I16" s="86"/>
      <c r="J16" s="86"/>
    </row>
    <row r="17" spans="6:10" ht="15.75">
      <c r="F17" s="86"/>
      <c r="G17" s="86"/>
      <c r="H17" s="86"/>
      <c r="I17" s="86"/>
      <c r="J17" s="86"/>
    </row>
    <row r="18" spans="6:10" ht="15.75">
      <c r="F18" s="86"/>
      <c r="G18" s="86"/>
      <c r="H18" s="86"/>
      <c r="I18" s="86"/>
      <c r="J18" s="86"/>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G42"/>
  <sheetViews>
    <sheetView zoomScalePageLayoutView="0" workbookViewId="0" topLeftCell="B1">
      <selection activeCell="B1" sqref="A1:IV16384"/>
    </sheetView>
  </sheetViews>
  <sheetFormatPr defaultColWidth="9.00390625" defaultRowHeight="15.75"/>
  <cols>
    <col min="1" max="1" width="1.625" style="86" hidden="1" customWidth="1"/>
    <col min="2" max="2" width="35.125" style="86" customWidth="1"/>
    <col min="3" max="3" width="2.75390625" style="86" hidden="1" customWidth="1"/>
    <col min="4" max="4" width="15.875" style="86" customWidth="1"/>
    <col min="5" max="6" width="0" style="86" hidden="1" customWidth="1"/>
    <col min="7" max="7" width="25.625" style="86" customWidth="1"/>
    <col min="8" max="16384" width="9.00390625" style="86" customWidth="1"/>
  </cols>
  <sheetData>
    <row r="1" spans="2:7" ht="15.75">
      <c r="B1" s="86" t="s">
        <v>56</v>
      </c>
      <c r="D1" s="106">
        <v>2015</v>
      </c>
      <c r="G1" s="86" t="s">
        <v>104</v>
      </c>
    </row>
    <row r="2" spans="2:7" ht="15.75">
      <c r="B2" s="86" t="s">
        <v>335</v>
      </c>
      <c r="D2" s="106">
        <v>2016</v>
      </c>
      <c r="G2" s="86" t="s">
        <v>91</v>
      </c>
    </row>
    <row r="3" spans="2:7" ht="15.75">
      <c r="B3" s="86" t="s">
        <v>64</v>
      </c>
      <c r="D3" s="106" t="s">
        <v>657</v>
      </c>
      <c r="G3" s="86" t="s">
        <v>82</v>
      </c>
    </row>
    <row r="4" spans="2:7" ht="15.75">
      <c r="B4" s="86" t="s">
        <v>69</v>
      </c>
      <c r="D4" s="106" t="s">
        <v>658</v>
      </c>
      <c r="G4" s="86" t="s">
        <v>222</v>
      </c>
    </row>
    <row r="5" spans="2:7" ht="15.75">
      <c r="B5" s="86" t="s">
        <v>127</v>
      </c>
      <c r="D5" s="106" t="s">
        <v>659</v>
      </c>
      <c r="G5" s="86" t="s">
        <v>80</v>
      </c>
    </row>
    <row r="6" spans="2:7" ht="15.75">
      <c r="B6" s="86" t="s">
        <v>76</v>
      </c>
      <c r="D6" s="106" t="s">
        <v>660</v>
      </c>
      <c r="G6" s="86" t="s">
        <v>86</v>
      </c>
    </row>
    <row r="7" spans="2:7" ht="15.75">
      <c r="B7" s="86" t="s">
        <v>15</v>
      </c>
      <c r="D7" s="106" t="s">
        <v>563</v>
      </c>
      <c r="G7" s="86" t="s">
        <v>85</v>
      </c>
    </row>
    <row r="8" spans="2:7" ht="15.75">
      <c r="B8" s="86" t="s">
        <v>23</v>
      </c>
      <c r="D8" s="106" t="s">
        <v>661</v>
      </c>
      <c r="G8" s="86" t="s">
        <v>87</v>
      </c>
    </row>
    <row r="9" spans="2:7" ht="15.75">
      <c r="B9" s="86" t="s">
        <v>22</v>
      </c>
      <c r="D9" s="106" t="s">
        <v>663</v>
      </c>
      <c r="G9" s="86" t="s">
        <v>10</v>
      </c>
    </row>
    <row r="10" spans="2:7" ht="15.75">
      <c r="B10" s="86" t="s">
        <v>16</v>
      </c>
      <c r="D10" s="106" t="s">
        <v>664</v>
      </c>
      <c r="G10" s="86" t="s">
        <v>94</v>
      </c>
    </row>
    <row r="11" spans="2:7" ht="15.75">
      <c r="B11" s="86" t="s">
        <v>11</v>
      </c>
      <c r="D11" s="106" t="s">
        <v>650</v>
      </c>
      <c r="G11" s="86" t="s">
        <v>92</v>
      </c>
    </row>
    <row r="12" spans="2:7" ht="15.75">
      <c r="B12" s="86" t="s">
        <v>63</v>
      </c>
      <c r="D12" s="106" t="s">
        <v>662</v>
      </c>
      <c r="G12" s="86" t="s">
        <v>9</v>
      </c>
    </row>
    <row r="13" spans="2:7" ht="15.75">
      <c r="B13" s="86" t="s">
        <v>108</v>
      </c>
      <c r="D13" s="106" t="s">
        <v>665</v>
      </c>
      <c r="G13" s="86" t="s">
        <v>180</v>
      </c>
    </row>
    <row r="14" spans="2:7" ht="15.75">
      <c r="B14" s="86" t="s">
        <v>109</v>
      </c>
      <c r="G14" s="86" t="s">
        <v>95</v>
      </c>
    </row>
    <row r="15" spans="2:7" ht="15.75">
      <c r="B15" s="86" t="s">
        <v>12</v>
      </c>
      <c r="G15" s="86" t="s">
        <v>89</v>
      </c>
    </row>
    <row r="16" spans="2:7" ht="15.75">
      <c r="B16" s="86" t="s">
        <v>651</v>
      </c>
      <c r="G16" s="86" t="s">
        <v>83</v>
      </c>
    </row>
    <row r="17" spans="2:7" ht="15.75">
      <c r="B17" s="86" t="s">
        <v>652</v>
      </c>
      <c r="G17" s="86" t="s">
        <v>169</v>
      </c>
    </row>
    <row r="18" spans="2:7" ht="15.75">
      <c r="B18" s="86" t="s">
        <v>77</v>
      </c>
      <c r="G18" s="86" t="s">
        <v>84</v>
      </c>
    </row>
    <row r="19" spans="2:7" ht="15.75">
      <c r="B19" s="86" t="s">
        <v>77</v>
      </c>
      <c r="G19" s="86" t="s">
        <v>8</v>
      </c>
    </row>
    <row r="20" spans="2:7" ht="15.75">
      <c r="B20" s="86" t="s">
        <v>270</v>
      </c>
      <c r="G20" s="86" t="s">
        <v>88</v>
      </c>
    </row>
    <row r="21" spans="2:7" ht="15.75">
      <c r="B21" s="86" t="s">
        <v>653</v>
      </c>
      <c r="G21" s="86" t="s">
        <v>93</v>
      </c>
    </row>
    <row r="22" spans="2:7" ht="15.75">
      <c r="B22" s="86" t="s">
        <v>125</v>
      </c>
      <c r="G22" s="86" t="s">
        <v>90</v>
      </c>
    </row>
    <row r="23" spans="2:7" ht="15.75">
      <c r="B23" s="86" t="s">
        <v>654</v>
      </c>
      <c r="G23" s="86" t="s">
        <v>81</v>
      </c>
    </row>
    <row r="24" spans="2:7" ht="15.75">
      <c r="B24" s="86" t="s">
        <v>655</v>
      </c>
      <c r="G24" s="86" t="s">
        <v>656</v>
      </c>
    </row>
    <row r="25" spans="2:7" ht="15.75">
      <c r="B25" s="86" t="s">
        <v>126</v>
      </c>
      <c r="G25" s="86" t="s">
        <v>133</v>
      </c>
    </row>
    <row r="26" ht="15.75">
      <c r="B26" s="86" t="s">
        <v>126</v>
      </c>
    </row>
    <row r="27" ht="15.75">
      <c r="B27" s="86" t="s">
        <v>71</v>
      </c>
    </row>
    <row r="28" ht="15.75">
      <c r="B28" s="86" t="s">
        <v>70</v>
      </c>
    </row>
    <row r="29" ht="15.75">
      <c r="B29" s="86" t="s">
        <v>68</v>
      </c>
    </row>
    <row r="30" ht="15.75">
      <c r="B30" s="86" t="s">
        <v>107</v>
      </c>
    </row>
    <row r="31" ht="15.75">
      <c r="B31" s="86" t="s">
        <v>262</v>
      </c>
    </row>
    <row r="32" ht="15.75">
      <c r="B32" s="86" t="s">
        <v>79</v>
      </c>
    </row>
    <row r="33" ht="15.75">
      <c r="B33" s="86" t="s">
        <v>131</v>
      </c>
    </row>
    <row r="34" ht="15.75">
      <c r="B34" s="86" t="s">
        <v>0</v>
      </c>
    </row>
    <row r="35" ht="15.75">
      <c r="B35" s="86" t="s">
        <v>67</v>
      </c>
    </row>
    <row r="36" ht="15.75">
      <c r="B36" s="86" t="s">
        <v>13</v>
      </c>
    </row>
    <row r="37" ht="15.75">
      <c r="B37" s="86" t="s">
        <v>75</v>
      </c>
    </row>
    <row r="38" ht="15.75">
      <c r="B38" s="86" t="s">
        <v>124</v>
      </c>
    </row>
    <row r="39" ht="15.75">
      <c r="B39" s="86" t="s">
        <v>130</v>
      </c>
    </row>
    <row r="40" ht="15.75">
      <c r="B40" s="86" t="s">
        <v>61</v>
      </c>
    </row>
    <row r="41" ht="15.75">
      <c r="B41" s="86" t="s">
        <v>14</v>
      </c>
    </row>
    <row r="42" ht="15.75">
      <c r="B42" s="86" t="s">
        <v>136</v>
      </c>
    </row>
  </sheetData>
  <sheetProtection sheet="1"/>
  <printOptions/>
  <pageMargins left="0.7" right="0.7" top="0.75" bottom="0.75" header="0.3" footer="0.3"/>
  <pageSetup orientation="portrait" paperSize="9"/>
  <ignoredErrors>
    <ignoredError sqref="D3:D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DUNA</dc:creator>
  <cp:keywords/>
  <dc:description/>
  <cp:lastModifiedBy>hp</cp:lastModifiedBy>
  <cp:lastPrinted>2016-12-05T09:37:25Z</cp:lastPrinted>
  <dcterms:created xsi:type="dcterms:W3CDTF">2013-01-29T03:36:53Z</dcterms:created>
  <dcterms:modified xsi:type="dcterms:W3CDTF">2016-12-06T02:23:59Z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